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 na 2026 rok\komunukat korekta\"/>
    </mc:Choice>
  </mc:AlternateContent>
  <bookViews>
    <workbookView xWindow="0" yWindow="0" windowWidth="28800" windowHeight="12180" tabRatio="324"/>
  </bookViews>
  <sheets>
    <sheet name="podział na gminy IX-XII 2026" sheetId="3" r:id="rId1"/>
  </sheets>
  <definedNames>
    <definedName name="_xlnm._FilterDatabase" localSheetId="0" hidden="1">'podział na gminy IX-XII 2026'!$A$2:$W$106</definedName>
    <definedName name="_xlnm.Print_Area" localSheetId="0">'podział na gminy IX-XII 2026'!$C$1:$R$106</definedName>
    <definedName name="_xlnm.Print_Titles" localSheetId="0">'podział na gminy IX-XII 2026'!$1:$2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5" i="3" l="1"/>
  <c r="V105" i="3"/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O3" i="3" l="1"/>
  <c r="P3" i="3" s="1"/>
  <c r="O104" i="3"/>
  <c r="P104" i="3" s="1"/>
  <c r="O103" i="3"/>
  <c r="P103" i="3" s="1"/>
  <c r="O102" i="3"/>
  <c r="P102" i="3" s="1"/>
  <c r="O101" i="3"/>
  <c r="P101" i="3" s="1"/>
  <c r="O100" i="3"/>
  <c r="P100" i="3" s="1"/>
  <c r="O99" i="3"/>
  <c r="P99" i="3" s="1"/>
  <c r="O98" i="3"/>
  <c r="P98" i="3" s="1"/>
  <c r="O97" i="3"/>
  <c r="P97" i="3" s="1"/>
  <c r="O96" i="3"/>
  <c r="P96" i="3" s="1"/>
  <c r="O95" i="3"/>
  <c r="P95" i="3" s="1"/>
  <c r="O94" i="3"/>
  <c r="P94" i="3" s="1"/>
  <c r="O93" i="3"/>
  <c r="P93" i="3" s="1"/>
  <c r="O92" i="3"/>
  <c r="P92" i="3" s="1"/>
  <c r="O91" i="3"/>
  <c r="P91" i="3" s="1"/>
  <c r="O90" i="3"/>
  <c r="P90" i="3" s="1"/>
  <c r="O89" i="3"/>
  <c r="P89" i="3" s="1"/>
  <c r="O88" i="3"/>
  <c r="P88" i="3" s="1"/>
  <c r="O87" i="3"/>
  <c r="P87" i="3" s="1"/>
  <c r="O86" i="3"/>
  <c r="P86" i="3" s="1"/>
  <c r="O85" i="3"/>
  <c r="P85" i="3" s="1"/>
  <c r="O84" i="3"/>
  <c r="P84" i="3" s="1"/>
  <c r="O83" i="3"/>
  <c r="P83" i="3" s="1"/>
  <c r="O82" i="3"/>
  <c r="P82" i="3" s="1"/>
  <c r="O81" i="3"/>
  <c r="P81" i="3" s="1"/>
  <c r="O80" i="3"/>
  <c r="P80" i="3" s="1"/>
  <c r="O79" i="3"/>
  <c r="P79" i="3" s="1"/>
  <c r="O78" i="3"/>
  <c r="P78" i="3" s="1"/>
  <c r="O77" i="3"/>
  <c r="P77" i="3" s="1"/>
  <c r="O76" i="3"/>
  <c r="P76" i="3" s="1"/>
  <c r="O75" i="3"/>
  <c r="P75" i="3" s="1"/>
  <c r="O74" i="3"/>
  <c r="P74" i="3" s="1"/>
  <c r="O73" i="3"/>
  <c r="P73" i="3" s="1"/>
  <c r="O72" i="3"/>
  <c r="P72" i="3" s="1"/>
  <c r="O71" i="3"/>
  <c r="P71" i="3" s="1"/>
  <c r="O70" i="3"/>
  <c r="P70" i="3" s="1"/>
  <c r="O69" i="3"/>
  <c r="P69" i="3" s="1"/>
  <c r="O68" i="3"/>
  <c r="P68" i="3" s="1"/>
  <c r="O67" i="3"/>
  <c r="P67" i="3" s="1"/>
  <c r="O66" i="3"/>
  <c r="P66" i="3" s="1"/>
  <c r="O65" i="3"/>
  <c r="P65" i="3" s="1"/>
  <c r="O64" i="3"/>
  <c r="P64" i="3" s="1"/>
  <c r="O63" i="3"/>
  <c r="P63" i="3" s="1"/>
  <c r="O62" i="3"/>
  <c r="P62" i="3" s="1"/>
  <c r="O61" i="3"/>
  <c r="P61" i="3" s="1"/>
  <c r="O60" i="3"/>
  <c r="P60" i="3" s="1"/>
  <c r="O59" i="3"/>
  <c r="P59" i="3" s="1"/>
  <c r="O58" i="3"/>
  <c r="P58" i="3" s="1"/>
  <c r="O57" i="3"/>
  <c r="P57" i="3" s="1"/>
  <c r="O56" i="3"/>
  <c r="P56" i="3" s="1"/>
  <c r="O55" i="3"/>
  <c r="P55" i="3" s="1"/>
  <c r="O54" i="3"/>
  <c r="P54" i="3" s="1"/>
  <c r="O53" i="3"/>
  <c r="P53" i="3" s="1"/>
  <c r="O52" i="3"/>
  <c r="P52" i="3" s="1"/>
  <c r="O51" i="3"/>
  <c r="P51" i="3" s="1"/>
  <c r="O50" i="3"/>
  <c r="P50" i="3" s="1"/>
  <c r="O49" i="3"/>
  <c r="P49" i="3" s="1"/>
  <c r="O48" i="3"/>
  <c r="P48" i="3" s="1"/>
  <c r="O47" i="3"/>
  <c r="P47" i="3" s="1"/>
  <c r="O46" i="3"/>
  <c r="P46" i="3" s="1"/>
  <c r="O45" i="3"/>
  <c r="P45" i="3" s="1"/>
  <c r="O44" i="3"/>
  <c r="P44" i="3" s="1"/>
  <c r="O43" i="3"/>
  <c r="P43" i="3" s="1"/>
  <c r="O42" i="3"/>
  <c r="P42" i="3" s="1"/>
  <c r="O41" i="3"/>
  <c r="P41" i="3" s="1"/>
  <c r="O40" i="3"/>
  <c r="P40" i="3" s="1"/>
  <c r="O39" i="3"/>
  <c r="P39" i="3" s="1"/>
  <c r="O38" i="3"/>
  <c r="P38" i="3" s="1"/>
  <c r="O37" i="3"/>
  <c r="P37" i="3" s="1"/>
  <c r="O36" i="3"/>
  <c r="P36" i="3" s="1"/>
  <c r="O35" i="3"/>
  <c r="P35" i="3" s="1"/>
  <c r="O34" i="3"/>
  <c r="P34" i="3" s="1"/>
  <c r="O33" i="3"/>
  <c r="P33" i="3" s="1"/>
  <c r="O32" i="3"/>
  <c r="P32" i="3" s="1"/>
  <c r="O31" i="3"/>
  <c r="P31" i="3" s="1"/>
  <c r="O30" i="3"/>
  <c r="P30" i="3" s="1"/>
  <c r="O29" i="3"/>
  <c r="P29" i="3" s="1"/>
  <c r="O28" i="3"/>
  <c r="P28" i="3" s="1"/>
  <c r="O27" i="3"/>
  <c r="P27" i="3" s="1"/>
  <c r="O26" i="3"/>
  <c r="P26" i="3" s="1"/>
  <c r="O25" i="3"/>
  <c r="P25" i="3" s="1"/>
  <c r="O24" i="3"/>
  <c r="P24" i="3" s="1"/>
  <c r="O23" i="3"/>
  <c r="P23" i="3" s="1"/>
  <c r="O22" i="3"/>
  <c r="P22" i="3" s="1"/>
  <c r="O21" i="3"/>
  <c r="P21" i="3" s="1"/>
  <c r="O20" i="3"/>
  <c r="P20" i="3" s="1"/>
  <c r="O19" i="3"/>
  <c r="P19" i="3" s="1"/>
  <c r="O18" i="3"/>
  <c r="P18" i="3" s="1"/>
  <c r="O17" i="3"/>
  <c r="P17" i="3" s="1"/>
  <c r="O16" i="3"/>
  <c r="P16" i="3" s="1"/>
  <c r="O15" i="3"/>
  <c r="P15" i="3" s="1"/>
  <c r="O14" i="3"/>
  <c r="P14" i="3" s="1"/>
  <c r="O13" i="3"/>
  <c r="P13" i="3" s="1"/>
  <c r="O12" i="3"/>
  <c r="P12" i="3" s="1"/>
  <c r="O11" i="3"/>
  <c r="P11" i="3" s="1"/>
  <c r="O10" i="3"/>
  <c r="P10" i="3" s="1"/>
  <c r="O9" i="3"/>
  <c r="P9" i="3" s="1"/>
  <c r="O8" i="3"/>
  <c r="P8" i="3" s="1"/>
  <c r="O7" i="3"/>
  <c r="P7" i="3" s="1"/>
  <c r="O6" i="3"/>
  <c r="P6" i="3" s="1"/>
  <c r="O5" i="3"/>
  <c r="P5" i="3" s="1"/>
  <c r="O4" i="3"/>
  <c r="P4" i="3" s="1"/>
  <c r="P106" i="3" l="1"/>
  <c r="Q31" i="3" l="1"/>
  <c r="W31" i="3"/>
  <c r="Q81" i="3"/>
  <c r="Q27" i="3"/>
  <c r="Q16" i="3"/>
  <c r="Q49" i="3"/>
  <c r="Q92" i="3"/>
  <c r="Q39" i="3"/>
  <c r="Q53" i="3"/>
  <c r="Q59" i="3"/>
  <c r="Q46" i="3"/>
  <c r="Q41" i="3"/>
  <c r="Q76" i="3"/>
  <c r="Q74" i="3"/>
  <c r="Q43" i="3"/>
  <c r="Q64" i="3"/>
  <c r="Q61" i="3"/>
  <c r="Q103" i="3"/>
  <c r="Q54" i="3"/>
  <c r="Q75" i="3"/>
  <c r="Q8" i="3"/>
  <c r="Q63" i="3"/>
  <c r="Q9" i="3"/>
  <c r="Q5" i="3"/>
  <c r="Q73" i="3"/>
  <c r="Q96" i="3"/>
  <c r="Q28" i="3"/>
  <c r="Q24" i="3"/>
  <c r="Q100" i="3"/>
  <c r="Q88" i="3"/>
  <c r="Q55" i="3"/>
  <c r="Q47" i="3"/>
  <c r="Q22" i="3"/>
  <c r="Q35" i="3"/>
  <c r="Q7" i="3"/>
  <c r="Q68" i="3"/>
  <c r="Q90" i="3"/>
  <c r="Q78" i="3"/>
  <c r="Q58" i="3"/>
  <c r="Q84" i="3"/>
  <c r="Q48" i="3"/>
  <c r="Q4" i="3"/>
  <c r="Q13" i="3"/>
  <c r="Q82" i="3"/>
  <c r="Q70" i="3"/>
  <c r="Q3" i="3"/>
  <c r="Q52" i="3"/>
  <c r="Q86" i="3"/>
  <c r="Q91" i="3"/>
  <c r="Q95" i="3"/>
  <c r="Q104" i="3"/>
  <c r="Q80" i="3"/>
  <c r="Q42" i="3"/>
  <c r="Q14" i="3"/>
  <c r="Q6" i="3"/>
  <c r="Q56" i="3"/>
  <c r="Q21" i="3"/>
  <c r="Q98" i="3"/>
  <c r="Q93" i="3"/>
  <c r="Q87" i="3"/>
  <c r="Q67" i="3"/>
  <c r="Q19" i="3"/>
  <c r="Q69" i="3"/>
  <c r="Q51" i="3"/>
  <c r="Q34" i="3"/>
  <c r="Q38" i="3"/>
  <c r="Q66" i="3"/>
  <c r="Q85" i="3"/>
  <c r="Q99" i="3"/>
  <c r="Q40" i="3"/>
  <c r="Q94" i="3"/>
  <c r="Q36" i="3"/>
  <c r="Q32" i="3"/>
  <c r="Q15" i="3"/>
  <c r="Q60" i="3"/>
  <c r="Q33" i="3"/>
  <c r="Q12" i="3"/>
  <c r="Q97" i="3"/>
  <c r="Q62" i="3"/>
  <c r="Q50" i="3"/>
  <c r="Q45" i="3"/>
  <c r="Q102" i="3"/>
  <c r="Q44" i="3"/>
  <c r="Q72" i="3"/>
  <c r="Q23" i="3"/>
  <c r="Q20" i="3"/>
  <c r="Q10" i="3"/>
  <c r="Q83" i="3"/>
  <c r="Q77" i="3"/>
  <c r="Q11" i="3"/>
  <c r="Q57" i="3"/>
  <c r="Q25" i="3"/>
  <c r="Q79" i="3"/>
  <c r="Q30" i="3"/>
  <c r="Q101" i="3"/>
  <c r="Q65" i="3"/>
  <c r="Q17" i="3"/>
  <c r="Q71" i="3"/>
  <c r="Q26" i="3"/>
  <c r="Q18" i="3"/>
  <c r="Q89" i="3"/>
  <c r="Q37" i="3"/>
  <c r="Q29" i="3"/>
  <c r="W50" i="3" l="1"/>
  <c r="W79" i="3"/>
  <c r="W23" i="3"/>
  <c r="W74" i="3"/>
  <c r="W82" i="3"/>
  <c r="W22" i="3"/>
  <c r="W47" i="3"/>
  <c r="W24" i="3"/>
  <c r="W46" i="3"/>
  <c r="W104" i="3"/>
  <c r="W97" i="3"/>
  <c r="W30" i="3"/>
  <c r="W33" i="3"/>
  <c r="W51" i="3"/>
  <c r="W98" i="3"/>
  <c r="W21" i="3"/>
  <c r="W80" i="3"/>
  <c r="W4" i="3"/>
  <c r="W48" i="3"/>
  <c r="W49" i="3"/>
  <c r="W71" i="3"/>
  <c r="W77" i="3"/>
  <c r="W20" i="3"/>
  <c r="W27" i="3"/>
  <c r="W72" i="3"/>
  <c r="W102" i="3"/>
  <c r="W60" i="3"/>
  <c r="W36" i="3"/>
  <c r="W94" i="3"/>
  <c r="W6" i="3"/>
  <c r="W95" i="3"/>
  <c r="W91" i="3"/>
  <c r="W58" i="3"/>
  <c r="W28" i="3"/>
  <c r="W96" i="3"/>
  <c r="W54" i="3"/>
  <c r="W64" i="3"/>
  <c r="W41" i="3"/>
  <c r="W57" i="3"/>
  <c r="W38" i="3"/>
  <c r="W87" i="3"/>
  <c r="W13" i="3"/>
  <c r="W88" i="3"/>
  <c r="W100" i="3"/>
  <c r="W5" i="3"/>
  <c r="W63" i="3"/>
  <c r="W37" i="3"/>
  <c r="W44" i="3"/>
  <c r="W62" i="3"/>
  <c r="W65" i="3"/>
  <c r="W89" i="3"/>
  <c r="W18" i="3"/>
  <c r="W26" i="3"/>
  <c r="W25" i="3"/>
  <c r="W83" i="3"/>
  <c r="W10" i="3"/>
  <c r="W3" i="3"/>
  <c r="W78" i="3"/>
  <c r="W90" i="3"/>
  <c r="W7" i="3"/>
  <c r="W35" i="3"/>
  <c r="W73" i="3"/>
  <c r="W75" i="3"/>
  <c r="W61" i="3"/>
  <c r="W76" i="3"/>
  <c r="W39" i="3"/>
  <c r="W29" i="3"/>
  <c r="W12" i="3"/>
  <c r="W42" i="3"/>
  <c r="W53" i="3"/>
  <c r="W101" i="3"/>
  <c r="W11" i="3"/>
  <c r="W17" i="3"/>
  <c r="W45" i="3"/>
  <c r="W15" i="3"/>
  <c r="W32" i="3"/>
  <c r="W99" i="3"/>
  <c r="W85" i="3"/>
  <c r="W66" i="3"/>
  <c r="W34" i="3"/>
  <c r="W67" i="3"/>
  <c r="W52" i="3"/>
  <c r="W70" i="3"/>
  <c r="W68" i="3"/>
  <c r="W9" i="3"/>
  <c r="W8" i="3"/>
  <c r="W59" i="3"/>
  <c r="W92" i="3"/>
  <c r="W16" i="3"/>
  <c r="W81" i="3"/>
  <c r="W40" i="3"/>
  <c r="W69" i="3"/>
  <c r="W19" i="3"/>
  <c r="W93" i="3"/>
  <c r="W56" i="3"/>
  <c r="W14" i="3"/>
  <c r="W86" i="3"/>
  <c r="W84" i="3"/>
  <c r="W55" i="3"/>
  <c r="W103" i="3"/>
  <c r="W43" i="3"/>
  <c r="T105" i="3"/>
  <c r="W105" i="3" l="1"/>
  <c r="K105" i="3"/>
  <c r="W106" i="3" l="1"/>
  <c r="L106" i="3" l="1"/>
  <c r="K106" i="3"/>
  <c r="S105" i="3" l="1"/>
  <c r="U105" i="3" l="1"/>
</calcChain>
</file>

<file path=xl/sharedStrings.xml><?xml version="1.0" encoding="utf-8"?>
<sst xmlns="http://schemas.openxmlformats.org/spreadsheetml/2006/main" count="738" uniqueCount="254">
  <si>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</si>
  <si>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</si>
  <si>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</si>
  <si>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</si>
  <si>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</si>
  <si>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</si>
  <si>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</si>
  <si>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NAZWA</t>
  </si>
  <si>
    <t>C*D/F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</si>
  <si>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</si>
  <si>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</si>
  <si>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</si>
  <si>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</si>
  <si>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</si>
  <si>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</si>
  <si>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</si>
  <si>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</si>
  <si>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</si>
  <si>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</si>
  <si>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</si>
  <si>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</si>
  <si>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</si>
  <si>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</si>
  <si>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M</t>
  </si>
  <si>
    <t>Gm</t>
  </si>
  <si>
    <t>M-Gm</t>
  </si>
  <si>
    <t>POW</t>
  </si>
  <si>
    <t>RODZ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</si>
  <si>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</si>
  <si>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</si>
  <si>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</si>
  <si>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</si>
  <si>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</si>
  <si>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</si>
  <si>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</si>
  <si>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</si>
  <si>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</si>
  <si>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</si>
  <si>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</si>
  <si>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</si>
  <si>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Radków</t>
  </si>
  <si>
    <t>13</t>
  </si>
  <si>
    <t>14</t>
  </si>
  <si>
    <t>Oleśnica</t>
  </si>
  <si>
    <t>15</t>
  </si>
  <si>
    <t>16</t>
  </si>
  <si>
    <t>17</t>
  </si>
  <si>
    <t>18</t>
  </si>
  <si>
    <t>19</t>
  </si>
  <si>
    <t>26</t>
  </si>
  <si>
    <t>61</t>
  </si>
  <si>
    <t>Osiek</t>
  </si>
  <si>
    <t>Łagów</t>
  </si>
  <si>
    <t>Brody</t>
  </si>
  <si>
    <t>Czarnocin</t>
  </si>
  <si>
    <t>Łubnice</t>
  </si>
  <si>
    <t>Chmielnik</t>
  </si>
  <si>
    <t>C*D/F / suma
(Cn*Dn/Fn)</t>
  </si>
  <si>
    <t>D
k9/k7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</si>
  <si>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</si>
  <si>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</si>
  <si>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</si>
  <si>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</si>
  <si>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</si>
  <si>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</si>
  <si>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</si>
  <si>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</si>
  <si>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</si>
  <si>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</si>
  <si>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</si>
  <si>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</si>
  <si>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</si>
  <si>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</si>
  <si>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</si>
  <si>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</si>
  <si>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</si>
  <si>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</si>
  <si>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</si>
  <si>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</si>
  <si>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</si>
  <si>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</si>
  <si>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</si>
  <si>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</si>
  <si>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</si>
  <si>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</si>
  <si>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</si>
  <si>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</si>
  <si>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</si>
  <si>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</si>
  <si>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</si>
  <si>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</si>
  <si>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</si>
  <si>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</si>
  <si>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</si>
  <si>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</si>
  <si>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</si>
  <si>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</si>
  <si>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</si>
  <si>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</si>
  <si>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</si>
  <si>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</si>
  <si>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</si>
  <si>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</si>
  <si>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</si>
  <si>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</si>
  <si>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</si>
  <si>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</si>
  <si>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</si>
  <si>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</si>
  <si>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</si>
  <si>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</si>
  <si>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</si>
  <si>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</si>
  <si>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</si>
  <si>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</si>
  <si>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</si>
  <si>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</si>
  <si>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</si>
  <si>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</si>
  <si>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</si>
  <si>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</si>
  <si>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</si>
  <si>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</si>
  <si>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</si>
  <si>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</si>
  <si>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</si>
  <si>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</si>
  <si>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</si>
  <si>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</si>
  <si>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</si>
  <si>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</si>
  <si>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</si>
  <si>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 xml:space="preserve">OGÓŁEM liczba osób na terenie gminy 
</t>
  </si>
  <si>
    <t>Liczba osób otrzymujących 
stypendia szkolne</t>
  </si>
  <si>
    <t xml:space="preserve">Wiek
6-18 lat
C
</t>
  </si>
  <si>
    <t>potwierdzenie kwoty wstępnie naliczonej przez MEN</t>
  </si>
  <si>
    <t>1</t>
  </si>
  <si>
    <t>2</t>
  </si>
  <si>
    <t>3</t>
  </si>
  <si>
    <t>Dotacja transzy z MEN (A)</t>
  </si>
  <si>
    <t>Czarnocin (2)</t>
  </si>
  <si>
    <t>Słupia (2)</t>
  </si>
  <si>
    <t>Łubnice (2)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</si>
  <si>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</si>
  <si>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</si>
  <si>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</si>
  <si>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</si>
  <si>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</si>
  <si>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</si>
  <si>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</si>
  <si>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</si>
  <si>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</si>
  <si>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</si>
  <si>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</si>
  <si>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</si>
  <si>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</si>
  <si>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</si>
  <si>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</si>
  <si>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</si>
  <si>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</si>
  <si>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</si>
  <si>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</si>
  <si>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</si>
  <si>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</si>
  <si>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</si>
  <si>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</si>
  <si>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</si>
  <si>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</si>
  <si>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</si>
  <si>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</si>
  <si>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</si>
  <si>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</si>
  <si>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</si>
  <si>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</si>
  <si>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</si>
  <si>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</si>
  <si>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</si>
  <si>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</si>
  <si>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</si>
  <si>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</si>
  <si>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</si>
  <si>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</si>
  <si>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</si>
  <si>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(3)</t>
  </si>
  <si>
    <t>Końskie (3)</t>
  </si>
  <si>
    <t>Radoszyce (3)</t>
  </si>
  <si>
    <t>Ruda Maleniecka (2)</t>
  </si>
  <si>
    <t>Słupia Konecka (2)</t>
  </si>
  <si>
    <t>Smyków (2)</t>
  </si>
  <si>
    <t>Stąporków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</si>
  <si>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</si>
  <si>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</si>
  <si>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</si>
  <si>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</si>
  <si>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</si>
  <si>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</si>
  <si>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</si>
  <si>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</si>
  <si>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</si>
  <si>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</si>
  <si>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</si>
  <si>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</si>
  <si>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</si>
  <si>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</si>
  <si>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</si>
  <si>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</si>
  <si>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</si>
  <si>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</si>
  <si>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</si>
  <si>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</si>
  <si>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</si>
  <si>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</si>
  <si>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</si>
  <si>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</si>
  <si>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</si>
  <si>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</si>
  <si>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</si>
  <si>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</si>
  <si>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</si>
  <si>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</si>
  <si>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</si>
  <si>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</si>
  <si>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</si>
  <si>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</si>
  <si>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Brody (2)</t>
  </si>
  <si>
    <t>Mirzec (2)</t>
  </si>
  <si>
    <t>Pawłów (2)</t>
  </si>
  <si>
    <t>Wąchock (3)</t>
  </si>
  <si>
    <t>Bogoria (3)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</si>
  <si>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</si>
  <si>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</si>
  <si>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</si>
  <si>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</si>
  <si>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</si>
  <si>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</si>
  <si>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</si>
  <si>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</si>
  <si>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</si>
  <si>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</si>
  <si>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</si>
  <si>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</si>
  <si>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Kielce (1)</t>
  </si>
  <si>
    <t>WYR</t>
  </si>
  <si>
    <t>ŚWIĘTOKRZYSKIE</t>
  </si>
  <si>
    <t>WOJ.</t>
  </si>
  <si>
    <t>GM</t>
  </si>
  <si>
    <t>Indywidualny wskaźnik zamożności, 
o którym mowa w art. 24 ustawy 
o dochodach jst -  na 2026 rok</t>
  </si>
  <si>
    <t>Kwota wstępnie naliczona przez MEN 
(500 000 000 zł)</t>
  </si>
  <si>
    <t>Identyfikator terytorialny</t>
  </si>
  <si>
    <t>L.p.</t>
  </si>
  <si>
    <t>Zmniejszenie do kwoty</t>
  </si>
  <si>
    <t>Zwiększenie do kwoty</t>
  </si>
  <si>
    <t>Udział środków własnych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</si>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</sst>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000000000"/>
    <numFmt numFmtId="167" formatCode="_-* #,##0.00\ [$zł-415]_-;\-* #,##0.00\ [$zł-415]_-;_-* &quot;-&quot;??\ [$zł-415]_-;_-@_-"/>
    <numFmt numFmtId="168" formatCode="&quot; &quot;#,##0.00&quot; zł &quot;;&quot;-&quot;#,##0.00&quot; zł &quot;;&quot; -&quot;#&quot; zł &quot;;@&quot; &quot;"/>
    <numFmt numFmtId="169" formatCode="&quot; &quot;#,##0.00&quot;      &quot;;&quot;-&quot;#,##0.00&quot;      &quot;;&quot; -&quot;#&quot;      &quot;;@&quot; &quot;"/>
    <numFmt numFmtId="170" formatCode="_-* #,##0\ _z_ł_-;\-* #,##0\ _z_ł_-;_-* &quot;-&quot;??\ _z_ł_-;_-@_-"/>
    <numFmt numFmtId="171" formatCode="&quot; &quot;#,##0.00&quot; zł &quot;;&quot;-&quot;#,##0.00&quot; zł &quot;;&quot; &quot;&quot;-&quot;00&quot; zł &quot;;&quot; &quot;@&quot; &quot;"/>
  </numFmts>
  <fonts count="5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  <font>
      <sz val="10"/>
      <color theme="1"/>
      <name val="Liberation Sans"/>
      <charset val="238"/>
    </font>
    <font>
      <sz val="9"/>
      <name val="Arial"/>
      <family val="2"/>
      <charset val="238"/>
    </font>
    <font>
      <b/>
      <sz val="6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5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1" fillId="9" borderId="1" applyNumberFormat="0" applyAlignment="0" applyProtection="0"/>
    <xf numFmtId="0" fontId="22" fillId="22" borderId="2" applyNumberFormat="0" applyAlignment="0" applyProtection="0"/>
    <xf numFmtId="0" fontId="23" fillId="6" borderId="0" applyNumberFormat="0" applyBorder="0" applyAlignment="0" applyProtection="0"/>
    <xf numFmtId="0" fontId="24" fillId="0" borderId="3" applyNumberFormat="0" applyFill="0" applyAlignment="0" applyProtection="0"/>
    <xf numFmtId="0" fontId="25" fillId="23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30" fillId="22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5" borderId="9" applyNumberFormat="0" applyFont="0" applyAlignment="0" applyProtection="0"/>
    <xf numFmtId="0" fontId="35" fillId="5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7" fillId="29" borderId="0" applyNumberFormat="0" applyBorder="0" applyAlignment="0" applyProtection="0"/>
    <xf numFmtId="0" fontId="36" fillId="28" borderId="0" applyNumberFormat="0" applyBorder="0" applyAlignment="0" applyProtection="0"/>
    <xf numFmtId="0" fontId="37" fillId="26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7" borderId="0" applyNumberFormat="0" applyBorder="0" applyAlignment="0" applyProtection="0"/>
    <xf numFmtId="0" fontId="21" fillId="9" borderId="10" applyNumberFormat="0" applyAlignment="0" applyProtection="0"/>
    <xf numFmtId="0" fontId="22" fillId="22" borderId="11" applyNumberFormat="0" applyAlignment="0" applyProtection="0"/>
    <xf numFmtId="0" fontId="16" fillId="0" borderId="0"/>
    <xf numFmtId="0" fontId="16" fillId="0" borderId="0"/>
    <xf numFmtId="0" fontId="30" fillId="22" borderId="10" applyNumberFormat="0" applyAlignment="0" applyProtection="0"/>
    <xf numFmtId="0" fontId="31" fillId="0" borderId="12" applyNumberFormat="0" applyFill="0" applyAlignment="0" applyProtection="0"/>
    <xf numFmtId="0" fontId="14" fillId="25" borderId="13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8" borderId="0" applyNumberFormat="0" applyBorder="0" applyAlignment="0" applyProtection="0"/>
    <xf numFmtId="168" fontId="41" fillId="0" borderId="0"/>
    <xf numFmtId="169" fontId="41" fillId="0" borderId="0"/>
    <xf numFmtId="165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8" borderId="0" applyNumberFormat="0" applyBorder="0" applyAlignment="0" applyProtection="0"/>
    <xf numFmtId="165" fontId="15" fillId="0" borderId="0" applyFont="0" applyFill="0" applyBorder="0" applyAlignment="0" applyProtection="0"/>
    <xf numFmtId="0" fontId="46" fillId="0" borderId="0"/>
    <xf numFmtId="0" fontId="47" fillId="33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5" borderId="0" applyNumberFormat="0" applyBorder="0" applyAlignment="0" applyProtection="0"/>
    <xf numFmtId="0" fontId="10" fillId="34" borderId="0" applyNumberFormat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0" fontId="9" fillId="0" borderId="0"/>
    <xf numFmtId="0" fontId="9" fillId="35" borderId="0" applyNumberFormat="0" applyBorder="0" applyAlignment="0" applyProtection="0"/>
    <xf numFmtId="0" fontId="9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5" borderId="0" applyNumberFormat="0" applyBorder="0" applyAlignment="0" applyProtection="0"/>
    <xf numFmtId="0" fontId="8" fillId="34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5" borderId="0" applyNumberFormat="0" applyBorder="0" applyAlignment="0" applyProtection="0"/>
    <xf numFmtId="0" fontId="8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5" borderId="0" applyNumberFormat="0" applyBorder="0" applyAlignment="0" applyProtection="0"/>
    <xf numFmtId="0" fontId="5" fillId="34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5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9" borderId="14" applyNumberFormat="0" applyAlignment="0" applyProtection="0"/>
    <xf numFmtId="0" fontId="22" fillId="22" borderId="15" applyNumberFormat="0" applyAlignment="0" applyProtection="0"/>
    <xf numFmtId="0" fontId="30" fillId="22" borderId="14" applyNumberFormat="0" applyAlignment="0" applyProtection="0"/>
    <xf numFmtId="0" fontId="31" fillId="0" borderId="16" applyNumberFormat="0" applyFill="0" applyAlignment="0" applyProtection="0"/>
    <xf numFmtId="0" fontId="14" fillId="25" borderId="17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9" borderId="14" applyNumberFormat="0" applyAlignment="0" applyProtection="0"/>
    <xf numFmtId="0" fontId="22" fillId="22" borderId="15" applyNumberFormat="0" applyAlignment="0" applyProtection="0"/>
    <xf numFmtId="0" fontId="30" fillId="22" borderId="14" applyNumberFormat="0" applyAlignment="0" applyProtection="0"/>
    <xf numFmtId="0" fontId="31" fillId="0" borderId="16" applyNumberFormat="0" applyFill="0" applyAlignment="0" applyProtection="0"/>
    <xf numFmtId="0" fontId="14" fillId="25" borderId="17" applyNumberFormat="0" applyFont="0" applyAlignment="0" applyProtection="0"/>
    <xf numFmtId="44" fontId="14" fillId="0" borderId="0" applyFont="0" applyFill="0" applyBorder="0" applyAlignment="0" applyProtection="0"/>
    <xf numFmtId="0" fontId="4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9" borderId="18" applyNumberFormat="0" applyAlignment="0" applyProtection="0"/>
    <xf numFmtId="0" fontId="22" fillId="22" borderId="19" applyNumberFormat="0" applyAlignment="0" applyProtection="0"/>
    <xf numFmtId="0" fontId="30" fillId="22" borderId="18" applyNumberFormat="0" applyAlignment="0" applyProtection="0"/>
    <xf numFmtId="0" fontId="31" fillId="0" borderId="20" applyNumberFormat="0" applyFill="0" applyAlignment="0" applyProtection="0"/>
    <xf numFmtId="0" fontId="14" fillId="25" borderId="21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9" borderId="18" applyNumberFormat="0" applyAlignment="0" applyProtection="0"/>
    <xf numFmtId="0" fontId="22" fillId="22" borderId="19" applyNumberFormat="0" applyAlignment="0" applyProtection="0"/>
    <xf numFmtId="0" fontId="30" fillId="22" borderId="18" applyNumberFormat="0" applyAlignment="0" applyProtection="0"/>
    <xf numFmtId="0" fontId="31" fillId="0" borderId="20" applyNumberFormat="0" applyFill="0" applyAlignment="0" applyProtection="0"/>
    <xf numFmtId="0" fontId="14" fillId="25" borderId="21" applyNumberFormat="0" applyFont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9" borderId="10" applyNumberFormat="0" applyAlignment="0" applyProtection="0"/>
    <xf numFmtId="0" fontId="22" fillId="22" borderId="11" applyNumberFormat="0" applyAlignment="0" applyProtection="0"/>
    <xf numFmtId="0" fontId="30" fillId="22" borderId="10" applyNumberFormat="0" applyAlignment="0" applyProtection="0"/>
    <xf numFmtId="0" fontId="31" fillId="0" borderId="12" applyNumberFormat="0" applyFill="0" applyAlignment="0" applyProtection="0"/>
    <xf numFmtId="0" fontId="14" fillId="25" borderId="13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9" borderId="10" applyNumberFormat="0" applyAlignment="0" applyProtection="0"/>
    <xf numFmtId="0" fontId="22" fillId="22" borderId="11" applyNumberFormat="0" applyAlignment="0" applyProtection="0"/>
    <xf numFmtId="0" fontId="30" fillId="22" borderId="10" applyNumberFormat="0" applyAlignment="0" applyProtection="0"/>
    <xf numFmtId="0" fontId="31" fillId="0" borderId="12" applyNumberFormat="0" applyFill="0" applyAlignment="0" applyProtection="0"/>
    <xf numFmtId="0" fontId="14" fillId="25" borderId="13" applyNumberFormat="0" applyFont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8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48" fillId="0" borderId="0"/>
  </cellStyleXfs>
  <cellXfs count="86">
    <xf numFmtId="0" fontId="0" fillId="0" borderId="0" xfId="0"/>
    <xf numFmtId="1" fontId="39" fillId="0" borderId="0" xfId="0" applyNumberFormat="1" applyFont="1" applyAlignment="1" applyProtection="1">
      <alignment horizontal="center"/>
      <protection locked="0"/>
    </xf>
    <xf numFmtId="49" fontId="39" fillId="0" borderId="0" xfId="0" applyNumberFormat="1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1" fontId="39" fillId="0" borderId="0" xfId="0" applyNumberFormat="1" applyFont="1" applyAlignment="1" applyProtection="1">
      <alignment horizontal="left"/>
      <protection locked="0"/>
    </xf>
    <xf numFmtId="1" fontId="39" fillId="0" borderId="0" xfId="0" applyNumberFormat="1" applyFont="1" applyProtection="1">
      <protection locked="0"/>
    </xf>
    <xf numFmtId="0" fontId="40" fillId="0" borderId="0" xfId="0" applyFont="1" applyProtection="1">
      <protection locked="0"/>
    </xf>
    <xf numFmtId="166" fontId="39" fillId="0" borderId="0" xfId="0" applyNumberFormat="1" applyFont="1"/>
    <xf numFmtId="44" fontId="39" fillId="0" borderId="0" xfId="48" applyFont="1" applyProtection="1"/>
    <xf numFmtId="4" fontId="44" fillId="0" borderId="0" xfId="0" applyNumberFormat="1" applyFont="1" applyProtection="1">
      <protection locked="0"/>
    </xf>
    <xf numFmtId="3" fontId="45" fillId="0" borderId="0" xfId="0" applyNumberFormat="1" applyFont="1"/>
    <xf numFmtId="0" fontId="44" fillId="0" borderId="0" xfId="0" applyFont="1"/>
    <xf numFmtId="44" fontId="45" fillId="0" borderId="0" xfId="48" applyFont="1" applyProtection="1"/>
    <xf numFmtId="165" fontId="44" fillId="0" borderId="0" xfId="118" applyFont="1" applyProtection="1">
      <protection locked="0"/>
    </xf>
    <xf numFmtId="1" fontId="39" fillId="0" borderId="22" xfId="0" applyNumberFormat="1" applyFont="1" applyBorder="1" applyAlignment="1" applyProtection="1">
      <alignment horizontal="center"/>
      <protection locked="0"/>
    </xf>
    <xf numFmtId="1" fontId="39" fillId="0" borderId="22" xfId="0" applyNumberFormat="1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left"/>
      <protection locked="0"/>
    </xf>
    <xf numFmtId="1" fontId="40" fillId="2" borderId="22" xfId="0" applyNumberFormat="1" applyFont="1" applyFill="1" applyBorder="1" applyAlignment="1">
      <alignment horizontal="center"/>
    </xf>
    <xf numFmtId="1" fontId="40" fillId="2" borderId="22" xfId="0" applyNumberFormat="1" applyFont="1" applyFill="1" applyBorder="1" applyAlignment="1">
      <alignment horizontal="left"/>
    </xf>
    <xf numFmtId="1" fontId="40" fillId="2" borderId="22" xfId="0" applyNumberFormat="1" applyFont="1" applyFill="1" applyBorder="1" applyAlignment="1" applyProtection="1">
      <alignment horizontal="center"/>
      <protection locked="0"/>
    </xf>
    <xf numFmtId="1" fontId="40" fillId="2" borderId="22" xfId="0" applyNumberFormat="1" applyFont="1" applyFill="1" applyBorder="1" applyAlignment="1" applyProtection="1">
      <alignment horizontal="left"/>
      <protection locked="0"/>
    </xf>
    <xf numFmtId="1" fontId="40" fillId="2" borderId="22" xfId="0" applyNumberFormat="1" applyFont="1" applyFill="1" applyBorder="1" applyProtection="1">
      <protection locked="0"/>
    </xf>
    <xf numFmtId="3" fontId="44" fillId="0" borderId="0" xfId="0" applyNumberFormat="1" applyFont="1" applyProtection="1">
      <protection locked="0"/>
    </xf>
    <xf numFmtId="3" fontId="45" fillId="0" borderId="0" xfId="0" applyNumberFormat="1" applyFont="1" applyProtection="1">
      <protection locked="0"/>
    </xf>
    <xf numFmtId="3" fontId="43" fillId="2" borderId="22" xfId="0" applyNumberFormat="1" applyFont="1" applyFill="1" applyBorder="1"/>
    <xf numFmtId="166" fontId="39" fillId="0" borderId="22" xfId="0" applyNumberFormat="1" applyFont="1" applyBorder="1"/>
    <xf numFmtId="0" fontId="39" fillId="0" borderId="22" xfId="0" applyFont="1" applyBorder="1"/>
    <xf numFmtId="1" fontId="44" fillId="30" borderId="22" xfId="0" applyNumberFormat="1" applyFont="1" applyFill="1" applyBorder="1" applyAlignment="1" applyProtection="1">
      <alignment horizontal="center"/>
      <protection locked="0"/>
    </xf>
    <xf numFmtId="4" fontId="40" fillId="2" borderId="22" xfId="0" applyNumberFormat="1" applyFont="1" applyFill="1" applyBorder="1"/>
    <xf numFmtId="166" fontId="39" fillId="2" borderId="22" xfId="0" applyNumberFormat="1" applyFont="1" applyFill="1" applyBorder="1"/>
    <xf numFmtId="44" fontId="15" fillId="30" borderId="22" xfId="48" applyFont="1" applyFill="1" applyBorder="1" applyProtection="1"/>
    <xf numFmtId="44" fontId="15" fillId="30" borderId="22" xfId="48" applyFont="1" applyFill="1" applyBorder="1" applyProtection="1">
      <protection locked="0"/>
    </xf>
    <xf numFmtId="4" fontId="15" fillId="37" borderId="22" xfId="0" applyNumberFormat="1" applyFont="1" applyFill="1" applyBorder="1" applyProtection="1">
      <protection locked="0"/>
    </xf>
    <xf numFmtId="4" fontId="15" fillId="3" borderId="22" xfId="0" applyNumberFormat="1" applyFont="1" applyFill="1" applyBorder="1" applyProtection="1">
      <protection locked="0"/>
    </xf>
    <xf numFmtId="44" fontId="45" fillId="30" borderId="22" xfId="48" applyFont="1" applyFill="1" applyBorder="1" applyProtection="1"/>
    <xf numFmtId="1" fontId="39" fillId="30" borderId="22" xfId="0" applyNumberFormat="1" applyFont="1" applyFill="1" applyBorder="1" applyAlignment="1" applyProtection="1">
      <alignment horizontal="left"/>
      <protection locked="0"/>
    </xf>
    <xf numFmtId="170" fontId="15" fillId="31" borderId="22" xfId="118" applyNumberFormat="1" applyFont="1" applyFill="1" applyBorder="1" applyProtection="1">
      <protection locked="0"/>
    </xf>
    <xf numFmtId="170" fontId="43" fillId="2" borderId="22" xfId="118" applyNumberFormat="1" applyFont="1" applyFill="1" applyBorder="1"/>
    <xf numFmtId="49" fontId="40" fillId="32" borderId="22" xfId="0" applyNumberFormat="1" applyFont="1" applyFill="1" applyBorder="1" applyAlignment="1" applyProtection="1">
      <alignment horizontal="center" vertical="center"/>
      <protection locked="0"/>
    </xf>
    <xf numFmtId="1" fontId="40" fillId="32" borderId="22" xfId="0" applyNumberFormat="1" applyFont="1" applyFill="1" applyBorder="1" applyAlignment="1" applyProtection="1">
      <alignment horizontal="center" vertical="center"/>
      <protection locked="0"/>
    </xf>
    <xf numFmtId="3" fontId="43" fillId="32" borderId="22" xfId="0" applyNumberFormat="1" applyFont="1" applyFill="1" applyBorder="1" applyAlignment="1" applyProtection="1">
      <alignment horizontal="center" vertical="center" wrapText="1"/>
      <protection locked="0"/>
    </xf>
    <xf numFmtId="4" fontId="43" fillId="32" borderId="22" xfId="0" applyNumberFormat="1" applyFont="1" applyFill="1" applyBorder="1" applyAlignment="1" applyProtection="1">
      <alignment horizontal="center" vertical="center" wrapText="1"/>
      <protection locked="0"/>
    </xf>
    <xf numFmtId="3" fontId="43" fillId="32" borderId="22" xfId="0" applyNumberFormat="1" applyFont="1" applyFill="1" applyBorder="1" applyAlignment="1">
      <alignment horizontal="center" vertical="center" wrapText="1"/>
    </xf>
    <xf numFmtId="3" fontId="43" fillId="32" borderId="22" xfId="0" applyNumberFormat="1" applyFont="1" applyFill="1" applyBorder="1" applyAlignment="1" applyProtection="1">
      <alignment horizontal="center" vertical="center"/>
      <protection locked="0"/>
    </xf>
    <xf numFmtId="44" fontId="44" fillId="30" borderId="22" xfId="48" applyFont="1" applyFill="1" applyBorder="1" applyProtection="1"/>
    <xf numFmtId="1" fontId="40" fillId="30" borderId="22" xfId="0" applyNumberFormat="1" applyFont="1" applyFill="1" applyBorder="1" applyAlignment="1" applyProtection="1">
      <alignment horizontal="center"/>
      <protection locked="0"/>
    </xf>
    <xf numFmtId="1" fontId="40" fillId="30" borderId="22" xfId="0" applyNumberFormat="1" applyFont="1" applyFill="1" applyBorder="1" applyAlignment="1" applyProtection="1">
      <alignment horizontal="left"/>
      <protection locked="0"/>
    </xf>
    <xf numFmtId="1" fontId="40" fillId="30" borderId="22" xfId="0" applyNumberFormat="1" applyFont="1" applyFill="1" applyBorder="1" applyProtection="1">
      <protection locked="0"/>
    </xf>
    <xf numFmtId="3" fontId="15" fillId="30" borderId="22" xfId="0" applyNumberFormat="1" applyFont="1" applyFill="1" applyBorder="1" applyProtection="1">
      <protection locked="0"/>
    </xf>
    <xf numFmtId="167" fontId="45" fillId="30" borderId="22" xfId="0" applyNumberFormat="1" applyFont="1" applyFill="1" applyBorder="1" applyProtection="1">
      <protection locked="0"/>
    </xf>
    <xf numFmtId="3" fontId="40" fillId="32" borderId="22" xfId="0" applyNumberFormat="1" applyFont="1" applyFill="1" applyBorder="1" applyAlignment="1" applyProtection="1">
      <alignment horizontal="center" vertical="center" wrapText="1"/>
      <protection locked="0"/>
    </xf>
    <xf numFmtId="3" fontId="40" fillId="32" borderId="22" xfId="0" applyNumberFormat="1" applyFont="1" applyFill="1" applyBorder="1" applyAlignment="1">
      <alignment horizontal="center" vertical="center" wrapText="1"/>
    </xf>
    <xf numFmtId="3" fontId="40" fillId="32" borderId="22" xfId="0" applyNumberFormat="1" applyFont="1" applyFill="1" applyBorder="1" applyAlignment="1" applyProtection="1">
      <alignment horizontal="center" vertical="center"/>
      <protection locked="0"/>
    </xf>
    <xf numFmtId="3" fontId="40" fillId="32" borderId="22" xfId="0" applyNumberFormat="1" applyFont="1" applyFill="1" applyBorder="1" applyAlignment="1">
      <alignment horizontal="center" vertical="center"/>
    </xf>
    <xf numFmtId="44" fontId="44" fillId="0" borderId="22" xfId="48" applyFont="1" applyBorder="1" applyProtection="1"/>
    <xf numFmtId="44" fontId="15" fillId="28" borderId="22" xfId="48" applyFont="1" applyFill="1" applyBorder="1" applyProtection="1">
      <protection locked="0"/>
    </xf>
    <xf numFmtId="4" fontId="44" fillId="37" borderId="22" xfId="0" applyNumberFormat="1" applyFont="1" applyFill="1" applyBorder="1" applyProtection="1">
      <protection locked="0"/>
    </xf>
    <xf numFmtId="167" fontId="40" fillId="30" borderId="22" xfId="0" applyNumberFormat="1" applyFont="1" applyFill="1" applyBorder="1" applyProtection="1">
      <protection locked="0"/>
    </xf>
    <xf numFmtId="0" fontId="40" fillId="30" borderId="22" xfId="0" applyFont="1" applyFill="1" applyBorder="1" applyProtection="1">
      <protection locked="0"/>
    </xf>
    <xf numFmtId="166" fontId="40" fillId="30" borderId="22" xfId="0" applyNumberFormat="1" applyFont="1" applyFill="1" applyBorder="1"/>
    <xf numFmtId="0" fontId="15" fillId="0" borderId="0" xfId="0" applyFont="1" applyProtection="1">
      <protection locked="0"/>
    </xf>
    <xf numFmtId="44" fontId="15" fillId="0" borderId="0" xfId="0" applyNumberFormat="1" applyFont="1" applyProtection="1">
      <protection locked="0"/>
    </xf>
    <xf numFmtId="44" fontId="43" fillId="30" borderId="22" xfId="48" applyFont="1" applyFill="1" applyBorder="1" applyProtection="1"/>
    <xf numFmtId="0" fontId="45" fillId="32" borderId="22" xfId="0" applyFont="1" applyFill="1" applyBorder="1" applyProtection="1">
      <protection locked="0"/>
    </xf>
    <xf numFmtId="0" fontId="44" fillId="0" borderId="22" xfId="0" applyFont="1" applyBorder="1" applyProtection="1">
      <protection locked="0"/>
    </xf>
    <xf numFmtId="0" fontId="45" fillId="0" borderId="22" xfId="0" applyFont="1" applyBorder="1" applyProtection="1">
      <protection locked="0"/>
    </xf>
    <xf numFmtId="0" fontId="44" fillId="0" borderId="0" xfId="0" applyFont="1" applyProtection="1">
      <protection locked="0"/>
    </xf>
    <xf numFmtId="3" fontId="45" fillId="0" borderId="0" xfId="0" applyNumberFormat="1" applyFont="1" applyAlignment="1" applyProtection="1">
      <alignment horizontal="center" wrapText="1"/>
      <protection locked="0"/>
    </xf>
    <xf numFmtId="165" fontId="45" fillId="2" borderId="22" xfId="118" applyFont="1" applyFill="1" applyBorder="1"/>
    <xf numFmtId="3" fontId="43" fillId="2" borderId="22" xfId="0" applyNumberFormat="1" applyFont="1" applyFill="1" applyBorder="1" applyAlignment="1">
      <alignment horizontal="right"/>
    </xf>
    <xf numFmtId="3" fontId="15" fillId="31" borderId="22" xfId="0" applyNumberFormat="1" applyFont="1" applyFill="1" applyBorder="1"/>
    <xf numFmtId="0" fontId="15" fillId="36" borderId="22" xfId="0" applyFont="1" applyFill="1" applyBorder="1"/>
    <xf numFmtId="3" fontId="43" fillId="30" borderId="22" xfId="0" applyNumberFormat="1" applyFont="1" applyFill="1" applyBorder="1" applyAlignment="1" applyProtection="1">
      <alignment horizontal="right"/>
      <protection locked="0"/>
    </xf>
    <xf numFmtId="49" fontId="49" fillId="0" borderId="22" xfId="0" applyNumberFormat="1" applyFont="1" applyBorder="1" applyAlignment="1">
      <alignment horizontal="right"/>
    </xf>
    <xf numFmtId="1" fontId="43" fillId="32" borderId="22" xfId="0" applyNumberFormat="1" applyFont="1" applyFill="1" applyBorder="1" applyProtection="1">
      <protection locked="0"/>
    </xf>
    <xf numFmtId="1" fontId="15" fillId="0" borderId="22" xfId="0" quotePrefix="1" applyNumberFormat="1" applyFont="1" applyBorder="1" applyProtection="1">
      <protection locked="0"/>
    </xf>
    <xf numFmtId="1" fontId="43" fillId="0" borderId="22" xfId="0" applyNumberFormat="1" applyFont="1" applyBorder="1" applyProtection="1">
      <protection locked="0"/>
    </xf>
    <xf numFmtId="1" fontId="15" fillId="0" borderId="0" xfId="0" applyNumberFormat="1" applyFont="1" applyProtection="1">
      <protection locked="0"/>
    </xf>
    <xf numFmtId="165" fontId="15" fillId="0" borderId="22" xfId="3" applyFont="1" applyBorder="1"/>
    <xf numFmtId="49" fontId="39" fillId="32" borderId="22" xfId="0" applyNumberFormat="1" applyFont="1" applyFill="1" applyBorder="1" applyAlignment="1" applyProtection="1">
      <alignment horizontal="center" vertical="center"/>
      <protection locked="0"/>
    </xf>
    <xf numFmtId="1" fontId="39" fillId="32" borderId="22" xfId="0" applyNumberFormat="1" applyFont="1" applyFill="1" applyBorder="1" applyAlignment="1" applyProtection="1">
      <alignment horizontal="center" vertical="center"/>
      <protection locked="0"/>
    </xf>
    <xf numFmtId="3" fontId="15" fillId="32" borderId="22" xfId="0" applyNumberFormat="1" applyFont="1" applyFill="1" applyBorder="1" applyAlignment="1" applyProtection="1">
      <alignment horizontal="center" vertical="center" wrapText="1"/>
      <protection locked="0"/>
    </xf>
    <xf numFmtId="170" fontId="15" fillId="32" borderId="22" xfId="118" applyNumberFormat="1" applyFont="1" applyFill="1" applyBorder="1" applyAlignment="1" applyProtection="1">
      <alignment horizontal="center" vertical="center" wrapText="1"/>
      <protection locked="0"/>
    </xf>
    <xf numFmtId="3" fontId="15" fillId="32" borderId="22" xfId="0" applyNumberFormat="1" applyFont="1" applyFill="1" applyBorder="1" applyAlignment="1">
      <alignment horizontal="center" vertical="center"/>
    </xf>
    <xf numFmtId="1" fontId="43" fillId="32" borderId="22" xfId="0" applyNumberFormat="1" applyFont="1" applyFill="1" applyBorder="1" applyAlignment="1" applyProtection="1">
      <alignment horizontal="center" vertical="center"/>
      <protection locked="0"/>
    </xf>
    <xf numFmtId="0" fontId="50" fillId="32" borderId="22" xfId="0" applyFont="1" applyFill="1" applyBorder="1" applyAlignment="1" applyProtection="1">
      <alignment vertical="center" wrapText="1"/>
      <protection locked="0"/>
    </xf>
  </cellXfs>
  <cellStyles count="1255">
    <cellStyle name="20% - akcent 1 2" xfId="6"/>
    <cellStyle name="20% - akcent 2 2" xfId="7"/>
    <cellStyle name="20% - akcent 3 2" xfId="8"/>
    <cellStyle name="20% — akcent 3 2" xfId="116"/>
    <cellStyle name="20% — akcent 3 2 2" xfId="121"/>
    <cellStyle name="20% — akcent 3 2 2 2" xfId="174"/>
    <cellStyle name="20% — akcent 3 2 2 2 2" xfId="475"/>
    <cellStyle name="20% — akcent 3 2 2 2 3" xfId="773"/>
    <cellStyle name="20% — akcent 3 2 2 2 4" xfId="1071"/>
    <cellStyle name="20% — akcent 3 2 2 3" xfId="227"/>
    <cellStyle name="20% — akcent 3 2 2 3 2" xfId="528"/>
    <cellStyle name="20% — akcent 3 2 2 3 3" xfId="826"/>
    <cellStyle name="20% — akcent 3 2 2 3 4" xfId="1124"/>
    <cellStyle name="20% — akcent 3 2 2 4" xfId="281"/>
    <cellStyle name="20% — akcent 3 2 2 4 2" xfId="582"/>
    <cellStyle name="20% — akcent 3 2 2 4 3" xfId="880"/>
    <cellStyle name="20% — akcent 3 2 2 4 4" xfId="1178"/>
    <cellStyle name="20% — akcent 3 2 2 5" xfId="334"/>
    <cellStyle name="20% — akcent 3 2 2 5 2" xfId="635"/>
    <cellStyle name="20% — akcent 3 2 2 5 3" xfId="933"/>
    <cellStyle name="20% — akcent 3 2 2 5 4" xfId="1231"/>
    <cellStyle name="20% — akcent 3 2 2 6" xfId="422"/>
    <cellStyle name="20% — akcent 3 2 2 7" xfId="720"/>
    <cellStyle name="20% — akcent 3 2 2 8" xfId="1018"/>
    <cellStyle name="20% — akcent 3 2 3" xfId="170"/>
    <cellStyle name="20% — akcent 3 2 3 2" xfId="471"/>
    <cellStyle name="20% — akcent 3 2 3 3" xfId="769"/>
    <cellStyle name="20% — akcent 3 2 3 4" xfId="1067"/>
    <cellStyle name="20% — akcent 3 2 4" xfId="223"/>
    <cellStyle name="20% — akcent 3 2 4 2" xfId="524"/>
    <cellStyle name="20% — akcent 3 2 4 3" xfId="822"/>
    <cellStyle name="20% — akcent 3 2 4 4" xfId="1120"/>
    <cellStyle name="20% — akcent 3 2 5" xfId="277"/>
    <cellStyle name="20% — akcent 3 2 5 2" xfId="578"/>
    <cellStyle name="20% — akcent 3 2 5 3" xfId="876"/>
    <cellStyle name="20% — akcent 3 2 5 4" xfId="1174"/>
    <cellStyle name="20% — akcent 3 2 6" xfId="330"/>
    <cellStyle name="20% — akcent 3 2 6 2" xfId="631"/>
    <cellStyle name="20% — akcent 3 2 6 3" xfId="929"/>
    <cellStyle name="20% — akcent 3 2 6 4" xfId="1227"/>
    <cellStyle name="20% — akcent 3 2 7" xfId="418"/>
    <cellStyle name="20% — akcent 3 2 8" xfId="716"/>
    <cellStyle name="20% — akcent 3 2 9" xfId="1014"/>
    <cellStyle name="20% - akcent 4 2" xfId="9"/>
    <cellStyle name="20% — akcent 4 2" xfId="115"/>
    <cellStyle name="20% — akcent 4 2 2" xfId="120"/>
    <cellStyle name="20% — akcent 4 2 2 2" xfId="173"/>
    <cellStyle name="20% — akcent 4 2 2 2 2" xfId="474"/>
    <cellStyle name="20% — akcent 4 2 2 2 3" xfId="772"/>
    <cellStyle name="20% — akcent 4 2 2 2 4" xfId="1070"/>
    <cellStyle name="20% — akcent 4 2 2 3" xfId="226"/>
    <cellStyle name="20% — akcent 4 2 2 3 2" xfId="527"/>
    <cellStyle name="20% — akcent 4 2 2 3 3" xfId="825"/>
    <cellStyle name="20% — akcent 4 2 2 3 4" xfId="1123"/>
    <cellStyle name="20% — akcent 4 2 2 4" xfId="280"/>
    <cellStyle name="20% — akcent 4 2 2 4 2" xfId="581"/>
    <cellStyle name="20% — akcent 4 2 2 4 3" xfId="879"/>
    <cellStyle name="20% — akcent 4 2 2 4 4" xfId="1177"/>
    <cellStyle name="20% — akcent 4 2 2 5" xfId="333"/>
    <cellStyle name="20% — akcent 4 2 2 5 2" xfId="634"/>
    <cellStyle name="20% — akcent 4 2 2 5 3" xfId="932"/>
    <cellStyle name="20% — akcent 4 2 2 5 4" xfId="1230"/>
    <cellStyle name="20% — akcent 4 2 2 6" xfId="421"/>
    <cellStyle name="20% — akcent 4 2 2 7" xfId="719"/>
    <cellStyle name="20% — akcent 4 2 2 8" xfId="1017"/>
    <cellStyle name="20% — akcent 4 2 3" xfId="169"/>
    <cellStyle name="20% — akcent 4 2 3 2" xfId="470"/>
    <cellStyle name="20% — akcent 4 2 3 3" xfId="768"/>
    <cellStyle name="20% — akcent 4 2 3 4" xfId="1066"/>
    <cellStyle name="20% — akcent 4 2 4" xfId="222"/>
    <cellStyle name="20% — akcent 4 2 4 2" xfId="523"/>
    <cellStyle name="20% — akcent 4 2 4 3" xfId="821"/>
    <cellStyle name="20% — akcent 4 2 4 4" xfId="1119"/>
    <cellStyle name="20% — akcent 4 2 5" xfId="276"/>
    <cellStyle name="20% — akcent 4 2 5 2" xfId="577"/>
    <cellStyle name="20% — akcent 4 2 5 3" xfId="875"/>
    <cellStyle name="20% — akcent 4 2 5 4" xfId="1173"/>
    <cellStyle name="20% — akcent 4 2 6" xfId="329"/>
    <cellStyle name="20% — akcent 4 2 6 2" xfId="630"/>
    <cellStyle name="20% — akcent 4 2 6 3" xfId="928"/>
    <cellStyle name="20% — akcent 4 2 6 4" xfId="1226"/>
    <cellStyle name="20% — akcent 4 2 7" xfId="417"/>
    <cellStyle name="20% — akcent 4 2 8" xfId="715"/>
    <cellStyle name="20% — akcent 4 2 9" xfId="1013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1"/>
    <cellStyle name="40% - akcent 4 4" xfId="68"/>
    <cellStyle name="40% - akcent 4 4 10" xfId="374"/>
    <cellStyle name="40% - akcent 4 4 11" xfId="672"/>
    <cellStyle name="40% - akcent 4 4 12" xfId="970"/>
    <cellStyle name="40% - akcent 4 4 2" xfId="83"/>
    <cellStyle name="40% - akcent 4 4 2 10" xfId="983"/>
    <cellStyle name="40% - akcent 4 4 2 2" xfId="108"/>
    <cellStyle name="40% - akcent 4 4 2 2 2" xfId="162"/>
    <cellStyle name="40% - akcent 4 4 2 2 2 2" xfId="463"/>
    <cellStyle name="40% - akcent 4 4 2 2 2 3" xfId="761"/>
    <cellStyle name="40% - akcent 4 4 2 2 2 4" xfId="1059"/>
    <cellStyle name="40% - akcent 4 4 2 2 3" xfId="215"/>
    <cellStyle name="40% - akcent 4 4 2 2 3 2" xfId="516"/>
    <cellStyle name="40% - akcent 4 4 2 2 3 3" xfId="814"/>
    <cellStyle name="40% - akcent 4 4 2 2 3 4" xfId="1112"/>
    <cellStyle name="40% - akcent 4 4 2 2 4" xfId="269"/>
    <cellStyle name="40% - akcent 4 4 2 2 4 2" xfId="570"/>
    <cellStyle name="40% - akcent 4 4 2 2 4 3" xfId="868"/>
    <cellStyle name="40% - akcent 4 4 2 2 4 4" xfId="1166"/>
    <cellStyle name="40% - akcent 4 4 2 2 5" xfId="322"/>
    <cellStyle name="40% - akcent 4 4 2 2 5 2" xfId="623"/>
    <cellStyle name="40% - akcent 4 4 2 2 5 3" xfId="921"/>
    <cellStyle name="40% - akcent 4 4 2 2 5 4" xfId="1219"/>
    <cellStyle name="40% - akcent 4 4 2 2 6" xfId="410"/>
    <cellStyle name="40% - akcent 4 4 2 2 7" xfId="708"/>
    <cellStyle name="40% - akcent 4 4 2 2 8" xfId="1006"/>
    <cellStyle name="40% - akcent 4 4 2 3" xfId="139"/>
    <cellStyle name="40% - akcent 4 4 2 3 2" xfId="440"/>
    <cellStyle name="40% - akcent 4 4 2 3 3" xfId="738"/>
    <cellStyle name="40% - akcent 4 4 2 3 4" xfId="1036"/>
    <cellStyle name="40% - akcent 4 4 2 4" xfId="192"/>
    <cellStyle name="40% - akcent 4 4 2 4 2" xfId="493"/>
    <cellStyle name="40% - akcent 4 4 2 4 3" xfId="791"/>
    <cellStyle name="40% - akcent 4 4 2 4 4" xfId="1089"/>
    <cellStyle name="40% - akcent 4 4 2 5" xfId="246"/>
    <cellStyle name="40% - akcent 4 4 2 5 2" xfId="547"/>
    <cellStyle name="40% - akcent 4 4 2 5 3" xfId="845"/>
    <cellStyle name="40% - akcent 4 4 2 5 4" xfId="1143"/>
    <cellStyle name="40% - akcent 4 4 2 6" xfId="299"/>
    <cellStyle name="40% - akcent 4 4 2 6 2" xfId="600"/>
    <cellStyle name="40% - akcent 4 4 2 6 3" xfId="898"/>
    <cellStyle name="40% - akcent 4 4 2 6 4" xfId="1196"/>
    <cellStyle name="40% - akcent 4 4 2 7" xfId="364"/>
    <cellStyle name="40% - akcent 4 4 2 7 2" xfId="665"/>
    <cellStyle name="40% - akcent 4 4 2 7 3" xfId="963"/>
    <cellStyle name="40% - akcent 4 4 2 7 4" xfId="1251"/>
    <cellStyle name="40% - akcent 4 4 2 8" xfId="387"/>
    <cellStyle name="40% - akcent 4 4 2 9" xfId="685"/>
    <cellStyle name="40% - akcent 4 4 3" xfId="78"/>
    <cellStyle name="40% - akcent 4 4 3 10" xfId="978"/>
    <cellStyle name="40% - akcent 4 4 3 2" xfId="103"/>
    <cellStyle name="40% - akcent 4 4 3 2 2" xfId="157"/>
    <cellStyle name="40% - akcent 4 4 3 2 2 2" xfId="458"/>
    <cellStyle name="40% - akcent 4 4 3 2 2 3" xfId="756"/>
    <cellStyle name="40% - akcent 4 4 3 2 2 4" xfId="1054"/>
    <cellStyle name="40% - akcent 4 4 3 2 3" xfId="210"/>
    <cellStyle name="40% - akcent 4 4 3 2 3 2" xfId="511"/>
    <cellStyle name="40% - akcent 4 4 3 2 3 3" xfId="809"/>
    <cellStyle name="40% - akcent 4 4 3 2 3 4" xfId="1107"/>
    <cellStyle name="40% - akcent 4 4 3 2 4" xfId="264"/>
    <cellStyle name="40% - akcent 4 4 3 2 4 2" xfId="565"/>
    <cellStyle name="40% - akcent 4 4 3 2 4 3" xfId="863"/>
    <cellStyle name="40% - akcent 4 4 3 2 4 4" xfId="1161"/>
    <cellStyle name="40% - akcent 4 4 3 2 5" xfId="317"/>
    <cellStyle name="40% - akcent 4 4 3 2 5 2" xfId="618"/>
    <cellStyle name="40% - akcent 4 4 3 2 5 3" xfId="916"/>
    <cellStyle name="40% - akcent 4 4 3 2 5 4" xfId="1214"/>
    <cellStyle name="40% - akcent 4 4 3 2 6" xfId="405"/>
    <cellStyle name="40% - akcent 4 4 3 2 7" xfId="703"/>
    <cellStyle name="40% - akcent 4 4 3 2 8" xfId="1001"/>
    <cellStyle name="40% - akcent 4 4 3 3" xfId="134"/>
    <cellStyle name="40% - akcent 4 4 3 3 2" xfId="435"/>
    <cellStyle name="40% - akcent 4 4 3 3 3" xfId="733"/>
    <cellStyle name="40% - akcent 4 4 3 3 4" xfId="1031"/>
    <cellStyle name="40% - akcent 4 4 3 4" xfId="187"/>
    <cellStyle name="40% - akcent 4 4 3 4 2" xfId="488"/>
    <cellStyle name="40% - akcent 4 4 3 4 3" xfId="786"/>
    <cellStyle name="40% - akcent 4 4 3 4 4" xfId="1084"/>
    <cellStyle name="40% - akcent 4 4 3 5" xfId="241"/>
    <cellStyle name="40% - akcent 4 4 3 5 2" xfId="542"/>
    <cellStyle name="40% - akcent 4 4 3 5 3" xfId="840"/>
    <cellStyle name="40% - akcent 4 4 3 5 4" xfId="1138"/>
    <cellStyle name="40% - akcent 4 4 3 6" xfId="294"/>
    <cellStyle name="40% - akcent 4 4 3 6 2" xfId="595"/>
    <cellStyle name="40% - akcent 4 4 3 6 3" xfId="893"/>
    <cellStyle name="40% - akcent 4 4 3 6 4" xfId="1191"/>
    <cellStyle name="40% - akcent 4 4 3 7" xfId="359"/>
    <cellStyle name="40% - akcent 4 4 3 7 2" xfId="660"/>
    <cellStyle name="40% - akcent 4 4 3 7 3" xfId="958"/>
    <cellStyle name="40% - akcent 4 4 3 7 4" xfId="1246"/>
    <cellStyle name="40% - akcent 4 4 3 8" xfId="382"/>
    <cellStyle name="40% - akcent 4 4 3 9" xfId="680"/>
    <cellStyle name="40% - akcent 4 4 4" xfId="93"/>
    <cellStyle name="40% - akcent 4 4 4 2" xfId="147"/>
    <cellStyle name="40% - akcent 4 4 4 2 2" xfId="448"/>
    <cellStyle name="40% - akcent 4 4 4 2 3" xfId="746"/>
    <cellStyle name="40% - akcent 4 4 4 2 4" xfId="1044"/>
    <cellStyle name="40% - akcent 4 4 4 3" xfId="200"/>
    <cellStyle name="40% - akcent 4 4 4 3 2" xfId="501"/>
    <cellStyle name="40% - akcent 4 4 4 3 3" xfId="799"/>
    <cellStyle name="40% - akcent 4 4 4 3 4" xfId="1097"/>
    <cellStyle name="40% - akcent 4 4 4 4" xfId="254"/>
    <cellStyle name="40% - akcent 4 4 4 4 2" xfId="555"/>
    <cellStyle name="40% - akcent 4 4 4 4 3" xfId="853"/>
    <cellStyle name="40% - akcent 4 4 4 4 4" xfId="1151"/>
    <cellStyle name="40% - akcent 4 4 4 5" xfId="307"/>
    <cellStyle name="40% - akcent 4 4 4 5 2" xfId="608"/>
    <cellStyle name="40% - akcent 4 4 4 5 3" xfId="906"/>
    <cellStyle name="40% - akcent 4 4 4 5 4" xfId="1204"/>
    <cellStyle name="40% - akcent 4 4 4 6" xfId="395"/>
    <cellStyle name="40% - akcent 4 4 4 7" xfId="693"/>
    <cellStyle name="40% - akcent 4 4 4 8" xfId="991"/>
    <cellStyle name="40% - akcent 4 4 5" xfId="126"/>
    <cellStyle name="40% - akcent 4 4 5 2" xfId="427"/>
    <cellStyle name="40% - akcent 4 4 5 3" xfId="725"/>
    <cellStyle name="40% - akcent 4 4 5 4" xfId="1023"/>
    <cellStyle name="40% - akcent 4 4 6" xfId="179"/>
    <cellStyle name="40% - akcent 4 4 6 2" xfId="480"/>
    <cellStyle name="40% - akcent 4 4 6 3" xfId="778"/>
    <cellStyle name="40% - akcent 4 4 6 4" xfId="1076"/>
    <cellStyle name="40% - akcent 4 4 7" xfId="233"/>
    <cellStyle name="40% - akcent 4 4 7 2" xfId="534"/>
    <cellStyle name="40% - akcent 4 4 7 3" xfId="832"/>
    <cellStyle name="40% - akcent 4 4 7 4" xfId="1130"/>
    <cellStyle name="40% - akcent 4 4 8" xfId="286"/>
    <cellStyle name="40% - akcent 4 4 8 2" xfId="587"/>
    <cellStyle name="40% - akcent 4 4 8 3" xfId="885"/>
    <cellStyle name="40% - akcent 4 4 8 4" xfId="1183"/>
    <cellStyle name="40% - akcent 4 4 9" xfId="350"/>
    <cellStyle name="40% - akcent 4 4 9 2" xfId="651"/>
    <cellStyle name="40% - akcent 4 4 9 3" xfId="949"/>
    <cellStyle name="40% - akcent 4 4 9 4" xfId="1237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50"/>
    <cellStyle name="60% - akcent 5 2" xfId="22"/>
    <cellStyle name="60% - akcent 6 2" xfId="23"/>
    <cellStyle name="Akcent 1 2" xfId="24"/>
    <cellStyle name="Akcent 2 2" xfId="25"/>
    <cellStyle name="Akcent 2 3" xfId="52"/>
    <cellStyle name="Akcent 3 2" xfId="26"/>
    <cellStyle name="Akcent 3 3" xfId="54"/>
    <cellStyle name="Akcent 4 2" xfId="27"/>
    <cellStyle name="Akcent 5 2" xfId="28"/>
    <cellStyle name="Akcent 6 2" xfId="29"/>
    <cellStyle name="Dane wejściowe 2" xfId="30"/>
    <cellStyle name="Dane wejściowe 2 2" xfId="55"/>
    <cellStyle name="Dane wejściowe 2 2 2" xfId="344"/>
    <cellStyle name="Dane wejściowe 2 2 2 2" xfId="645"/>
    <cellStyle name="Dane wejściowe 2 2 2 3" xfId="943"/>
    <cellStyle name="Dane wejściowe 2 3" xfId="337"/>
    <cellStyle name="Dane wejściowe 2 3 2" xfId="638"/>
    <cellStyle name="Dane wejściowe 2 3 3" xfId="936"/>
    <cellStyle name="Dane wyjściowe 2" xfId="31"/>
    <cellStyle name="Dane wyjściowe 2 2" xfId="56"/>
    <cellStyle name="Dane wyjściowe 2 2 2" xfId="345"/>
    <cellStyle name="Dane wyjściowe 2 2 2 2" xfId="646"/>
    <cellStyle name="Dane wyjściowe 2 2 2 3" xfId="944"/>
    <cellStyle name="Dane wyjściowe 2 3" xfId="338"/>
    <cellStyle name="Dane wyjściowe 2 3 2" xfId="639"/>
    <cellStyle name="Dane wyjściowe 2 3 3" xfId="937"/>
    <cellStyle name="Dobre 2" xfId="32"/>
    <cellStyle name="Dziesiętny" xfId="118" builtinId="3"/>
    <cellStyle name="Dziesiętny [0] 2" xfId="87"/>
    <cellStyle name="Dziesiętny [0] 2 10" xfId="985"/>
    <cellStyle name="Dziesiętny [0] 2 2" xfId="111"/>
    <cellStyle name="Dziesiętny [0] 2 2 2" xfId="165"/>
    <cellStyle name="Dziesiętny [0] 2 2 2 2" xfId="466"/>
    <cellStyle name="Dziesiętny [0] 2 2 2 3" xfId="764"/>
    <cellStyle name="Dziesiętny [0] 2 2 2 4" xfId="1062"/>
    <cellStyle name="Dziesiętny [0] 2 2 3" xfId="218"/>
    <cellStyle name="Dziesiętny [0] 2 2 3 2" xfId="519"/>
    <cellStyle name="Dziesiętny [0] 2 2 3 3" xfId="817"/>
    <cellStyle name="Dziesiętny [0] 2 2 3 4" xfId="1115"/>
    <cellStyle name="Dziesiętny [0] 2 2 4" xfId="272"/>
    <cellStyle name="Dziesiętny [0] 2 2 4 2" xfId="573"/>
    <cellStyle name="Dziesiętny [0] 2 2 4 3" xfId="871"/>
    <cellStyle name="Dziesiętny [0] 2 2 4 4" xfId="1169"/>
    <cellStyle name="Dziesiętny [0] 2 2 5" xfId="325"/>
    <cellStyle name="Dziesiętny [0] 2 2 5 2" xfId="626"/>
    <cellStyle name="Dziesiętny [0] 2 2 5 3" xfId="924"/>
    <cellStyle name="Dziesiętny [0] 2 2 5 4" xfId="1222"/>
    <cellStyle name="Dziesiętny [0] 2 2 6" xfId="413"/>
    <cellStyle name="Dziesiętny [0] 2 2 7" xfId="711"/>
    <cellStyle name="Dziesiętny [0] 2 2 8" xfId="1009"/>
    <cellStyle name="Dziesiętny [0] 2 3" xfId="141"/>
    <cellStyle name="Dziesiętny [0] 2 3 2" xfId="442"/>
    <cellStyle name="Dziesiętny [0] 2 3 3" xfId="740"/>
    <cellStyle name="Dziesiętny [0] 2 3 4" xfId="1038"/>
    <cellStyle name="Dziesiętny [0] 2 4" xfId="194"/>
    <cellStyle name="Dziesiętny [0] 2 4 2" xfId="495"/>
    <cellStyle name="Dziesiętny [0] 2 4 3" xfId="793"/>
    <cellStyle name="Dziesiętny [0] 2 4 4" xfId="1091"/>
    <cellStyle name="Dziesiętny [0] 2 5" xfId="248"/>
    <cellStyle name="Dziesiętny [0] 2 5 2" xfId="549"/>
    <cellStyle name="Dziesiętny [0] 2 5 3" xfId="847"/>
    <cellStyle name="Dziesiętny [0] 2 5 4" xfId="1145"/>
    <cellStyle name="Dziesiętny [0] 2 6" xfId="301"/>
    <cellStyle name="Dziesiętny [0] 2 6 2" xfId="602"/>
    <cellStyle name="Dziesiętny [0] 2 6 3" xfId="900"/>
    <cellStyle name="Dziesiętny [0] 2 6 4" xfId="1198"/>
    <cellStyle name="Dziesiętny [0] 2 7" xfId="366"/>
    <cellStyle name="Dziesiętny [0] 2 7 2" xfId="667"/>
    <cellStyle name="Dziesiętny [0] 2 7 3" xfId="965"/>
    <cellStyle name="Dziesiętny [0] 2 7 4" xfId="1253"/>
    <cellStyle name="Dziesiętny [0] 2 8" xfId="389"/>
    <cellStyle name="Dziesiętny [0] 2 9" xfId="687"/>
    <cellStyle name="Dziesiętny 10" xfId="110"/>
    <cellStyle name="Dziesiętny 10 2" xfId="164"/>
    <cellStyle name="Dziesiętny 10 2 2" xfId="465"/>
    <cellStyle name="Dziesiętny 10 2 3" xfId="763"/>
    <cellStyle name="Dziesiętny 10 2 4" xfId="1061"/>
    <cellStyle name="Dziesiętny 10 3" xfId="217"/>
    <cellStyle name="Dziesiętny 10 3 2" xfId="518"/>
    <cellStyle name="Dziesiętny 10 3 3" xfId="816"/>
    <cellStyle name="Dziesiętny 10 3 4" xfId="1114"/>
    <cellStyle name="Dziesiętny 10 4" xfId="271"/>
    <cellStyle name="Dziesiętny 10 4 2" xfId="572"/>
    <cellStyle name="Dziesiętny 10 4 3" xfId="870"/>
    <cellStyle name="Dziesiętny 10 4 4" xfId="1168"/>
    <cellStyle name="Dziesiętny 10 5" xfId="324"/>
    <cellStyle name="Dziesiętny 10 5 2" xfId="625"/>
    <cellStyle name="Dziesiętny 10 5 3" xfId="923"/>
    <cellStyle name="Dziesiętny 10 5 4" xfId="1221"/>
    <cellStyle name="Dziesiętny 10 6" xfId="412"/>
    <cellStyle name="Dziesiętny 10 7" xfId="710"/>
    <cellStyle name="Dziesiętny 10 8" xfId="1008"/>
    <cellStyle name="Dziesiętny 11" xfId="89"/>
    <cellStyle name="Dziesiętny 11 2" xfId="143"/>
    <cellStyle name="Dziesiętny 11 2 2" xfId="444"/>
    <cellStyle name="Dziesiętny 11 2 3" xfId="742"/>
    <cellStyle name="Dziesiętny 11 2 4" xfId="1040"/>
    <cellStyle name="Dziesiętny 11 3" xfId="196"/>
    <cellStyle name="Dziesiętny 11 3 2" xfId="497"/>
    <cellStyle name="Dziesiętny 11 3 3" xfId="795"/>
    <cellStyle name="Dziesiętny 11 3 4" xfId="1093"/>
    <cellStyle name="Dziesiętny 11 4" xfId="250"/>
    <cellStyle name="Dziesiętny 11 4 2" xfId="551"/>
    <cellStyle name="Dziesiętny 11 4 3" xfId="849"/>
    <cellStyle name="Dziesiętny 11 4 4" xfId="1147"/>
    <cellStyle name="Dziesiętny 11 5" xfId="303"/>
    <cellStyle name="Dziesiętny 11 5 2" xfId="604"/>
    <cellStyle name="Dziesiętny 11 5 3" xfId="902"/>
    <cellStyle name="Dziesiętny 11 5 4" xfId="1200"/>
    <cellStyle name="Dziesiętny 11 6" xfId="391"/>
    <cellStyle name="Dziesiętny 11 7" xfId="689"/>
    <cellStyle name="Dziesiętny 11 8" xfId="987"/>
    <cellStyle name="Dziesiętny 12" xfId="171"/>
    <cellStyle name="Dziesiętny 12 2" xfId="472"/>
    <cellStyle name="Dziesiętny 12 3" xfId="770"/>
    <cellStyle name="Dziesiętny 12 4" xfId="1068"/>
    <cellStyle name="Dziesiętny 13" xfId="224"/>
    <cellStyle name="Dziesiętny 13 2" xfId="525"/>
    <cellStyle name="Dziesiętny 13 3" xfId="823"/>
    <cellStyle name="Dziesiętny 13 4" xfId="1121"/>
    <cellStyle name="Dziesiętny 14" xfId="228"/>
    <cellStyle name="Dziesiętny 14 2" xfId="529"/>
    <cellStyle name="Dziesiętny 14 3" xfId="827"/>
    <cellStyle name="Dziesiętny 14 4" xfId="1125"/>
    <cellStyle name="Dziesiętny 15" xfId="278"/>
    <cellStyle name="Dziesiętny 15 2" xfId="579"/>
    <cellStyle name="Dziesiętny 15 3" xfId="877"/>
    <cellStyle name="Dziesiętny 15 4" xfId="1175"/>
    <cellStyle name="Dziesiętny 16" xfId="331"/>
    <cellStyle name="Dziesiętny 16 2" xfId="632"/>
    <cellStyle name="Dziesiętny 16 3" xfId="930"/>
    <cellStyle name="Dziesiętny 16 4" xfId="1228"/>
    <cellStyle name="Dziesiętny 17" xfId="369"/>
    <cellStyle name="Dziesiętny 18" xfId="419"/>
    <cellStyle name="Dziesiętny 19" xfId="717"/>
    <cellStyle name="Dziesiętny 2" xfId="3"/>
    <cellStyle name="Dziesiętny 2 10" xfId="668"/>
    <cellStyle name="Dziesiętny 2 11" xfId="966"/>
    <cellStyle name="Dziesiętny 2 2" xfId="74"/>
    <cellStyle name="Dziesiętny 2 2 10" xfId="974"/>
    <cellStyle name="Dziesiętny 2 2 2" xfId="99"/>
    <cellStyle name="Dziesiętny 2 2 2 2" xfId="153"/>
    <cellStyle name="Dziesiętny 2 2 2 2 2" xfId="454"/>
    <cellStyle name="Dziesiętny 2 2 2 2 3" xfId="752"/>
    <cellStyle name="Dziesiętny 2 2 2 2 4" xfId="1050"/>
    <cellStyle name="Dziesiętny 2 2 2 3" xfId="206"/>
    <cellStyle name="Dziesiętny 2 2 2 3 2" xfId="507"/>
    <cellStyle name="Dziesiętny 2 2 2 3 3" xfId="805"/>
    <cellStyle name="Dziesiętny 2 2 2 3 4" xfId="1103"/>
    <cellStyle name="Dziesiętny 2 2 2 4" xfId="260"/>
    <cellStyle name="Dziesiętny 2 2 2 4 2" xfId="561"/>
    <cellStyle name="Dziesiętny 2 2 2 4 3" xfId="859"/>
    <cellStyle name="Dziesiętny 2 2 2 4 4" xfId="1157"/>
    <cellStyle name="Dziesiętny 2 2 2 5" xfId="313"/>
    <cellStyle name="Dziesiętny 2 2 2 5 2" xfId="614"/>
    <cellStyle name="Dziesiętny 2 2 2 5 3" xfId="912"/>
    <cellStyle name="Dziesiętny 2 2 2 5 4" xfId="1210"/>
    <cellStyle name="Dziesiętny 2 2 2 6" xfId="401"/>
    <cellStyle name="Dziesiętny 2 2 2 7" xfId="699"/>
    <cellStyle name="Dziesiętny 2 2 2 8" xfId="997"/>
    <cellStyle name="Dziesiętny 2 2 3" xfId="130"/>
    <cellStyle name="Dziesiętny 2 2 3 2" xfId="431"/>
    <cellStyle name="Dziesiętny 2 2 3 3" xfId="729"/>
    <cellStyle name="Dziesiętny 2 2 3 4" xfId="1027"/>
    <cellStyle name="Dziesiętny 2 2 4" xfId="183"/>
    <cellStyle name="Dziesiętny 2 2 4 2" xfId="484"/>
    <cellStyle name="Dziesiętny 2 2 4 3" xfId="782"/>
    <cellStyle name="Dziesiętny 2 2 4 4" xfId="1080"/>
    <cellStyle name="Dziesiętny 2 2 5" xfId="237"/>
    <cellStyle name="Dziesiętny 2 2 5 2" xfId="538"/>
    <cellStyle name="Dziesiętny 2 2 5 3" xfId="836"/>
    <cellStyle name="Dziesiętny 2 2 5 4" xfId="1134"/>
    <cellStyle name="Dziesiętny 2 2 6" xfId="290"/>
    <cellStyle name="Dziesiętny 2 2 6 2" xfId="591"/>
    <cellStyle name="Dziesiętny 2 2 6 3" xfId="889"/>
    <cellStyle name="Dziesiętny 2 2 6 4" xfId="1187"/>
    <cellStyle name="Dziesiętny 2 2 7" xfId="355"/>
    <cellStyle name="Dziesiętny 2 2 7 2" xfId="656"/>
    <cellStyle name="Dziesiętny 2 2 7 3" xfId="954"/>
    <cellStyle name="Dziesiętny 2 2 7 4" xfId="1242"/>
    <cellStyle name="Dziesiętny 2 2 8" xfId="378"/>
    <cellStyle name="Dziesiętny 2 2 9" xfId="676"/>
    <cellStyle name="Dziesiętny 2 3" xfId="88"/>
    <cellStyle name="Dziesiętny 2 3 2" xfId="142"/>
    <cellStyle name="Dziesiętny 2 3 2 2" xfId="443"/>
    <cellStyle name="Dziesiętny 2 3 2 3" xfId="741"/>
    <cellStyle name="Dziesiętny 2 3 2 4" xfId="1039"/>
    <cellStyle name="Dziesiętny 2 3 3" xfId="195"/>
    <cellStyle name="Dziesiętny 2 3 3 2" xfId="496"/>
    <cellStyle name="Dziesiętny 2 3 3 3" xfId="794"/>
    <cellStyle name="Dziesiętny 2 3 3 4" xfId="1092"/>
    <cellStyle name="Dziesiętny 2 3 4" xfId="249"/>
    <cellStyle name="Dziesiętny 2 3 4 2" xfId="550"/>
    <cellStyle name="Dziesiętny 2 3 4 3" xfId="848"/>
    <cellStyle name="Dziesiętny 2 3 4 4" xfId="1146"/>
    <cellStyle name="Dziesiętny 2 3 5" xfId="302"/>
    <cellStyle name="Dziesiętny 2 3 5 2" xfId="603"/>
    <cellStyle name="Dziesiętny 2 3 5 3" xfId="901"/>
    <cellStyle name="Dziesiętny 2 3 5 4" xfId="1199"/>
    <cellStyle name="Dziesiętny 2 3 6" xfId="390"/>
    <cellStyle name="Dziesiętny 2 3 7" xfId="688"/>
    <cellStyle name="Dziesiętny 2 3 8" xfId="986"/>
    <cellStyle name="Dziesiętny 2 4" xfId="122"/>
    <cellStyle name="Dziesiętny 2 4 2" xfId="423"/>
    <cellStyle name="Dziesiętny 2 4 3" xfId="721"/>
    <cellStyle name="Dziesiętny 2 4 4" xfId="1019"/>
    <cellStyle name="Dziesiętny 2 5" xfId="175"/>
    <cellStyle name="Dziesiętny 2 5 2" xfId="476"/>
    <cellStyle name="Dziesiętny 2 5 3" xfId="774"/>
    <cellStyle name="Dziesiętny 2 5 4" xfId="1072"/>
    <cellStyle name="Dziesiętny 2 6" xfId="229"/>
    <cellStyle name="Dziesiętny 2 6 2" xfId="530"/>
    <cellStyle name="Dziesiętny 2 6 3" xfId="828"/>
    <cellStyle name="Dziesiętny 2 6 4" xfId="1126"/>
    <cellStyle name="Dziesiętny 2 7" xfId="282"/>
    <cellStyle name="Dziesiętny 2 7 2" xfId="583"/>
    <cellStyle name="Dziesiętny 2 7 3" xfId="881"/>
    <cellStyle name="Dziesiętny 2 7 4" xfId="1179"/>
    <cellStyle name="Dziesiętny 2 8" xfId="336"/>
    <cellStyle name="Dziesiętny 2 8 2" xfId="637"/>
    <cellStyle name="Dziesiętny 2 8 3" xfId="935"/>
    <cellStyle name="Dziesiętny 2 8 4" xfId="1233"/>
    <cellStyle name="Dziesiętny 2 9" xfId="370"/>
    <cellStyle name="Dziesiętny 20" xfId="1015"/>
    <cellStyle name="Dziesiętny 3" xfId="71"/>
    <cellStyle name="Dziesiętny 3 10" xfId="375"/>
    <cellStyle name="Dziesiętny 3 11" xfId="673"/>
    <cellStyle name="Dziesiętny 3 12" xfId="971"/>
    <cellStyle name="Dziesiętny 3 2" xfId="84"/>
    <cellStyle name="Dziesiętny 3 2 10" xfId="984"/>
    <cellStyle name="Dziesiętny 3 2 2" xfId="109"/>
    <cellStyle name="Dziesiętny 3 2 2 2" xfId="163"/>
    <cellStyle name="Dziesiętny 3 2 2 2 2" xfId="464"/>
    <cellStyle name="Dziesiętny 3 2 2 2 3" xfId="762"/>
    <cellStyle name="Dziesiętny 3 2 2 2 4" xfId="1060"/>
    <cellStyle name="Dziesiętny 3 2 2 3" xfId="216"/>
    <cellStyle name="Dziesiętny 3 2 2 3 2" xfId="517"/>
    <cellStyle name="Dziesiętny 3 2 2 3 3" xfId="815"/>
    <cellStyle name="Dziesiętny 3 2 2 3 4" xfId="1113"/>
    <cellStyle name="Dziesiętny 3 2 2 4" xfId="270"/>
    <cellStyle name="Dziesiętny 3 2 2 4 2" xfId="571"/>
    <cellStyle name="Dziesiętny 3 2 2 4 3" xfId="869"/>
    <cellStyle name="Dziesiętny 3 2 2 4 4" xfId="1167"/>
    <cellStyle name="Dziesiętny 3 2 2 5" xfId="323"/>
    <cellStyle name="Dziesiętny 3 2 2 5 2" xfId="624"/>
    <cellStyle name="Dziesiętny 3 2 2 5 3" xfId="922"/>
    <cellStyle name="Dziesiętny 3 2 2 5 4" xfId="1220"/>
    <cellStyle name="Dziesiętny 3 2 2 6" xfId="411"/>
    <cellStyle name="Dziesiętny 3 2 2 7" xfId="709"/>
    <cellStyle name="Dziesiętny 3 2 2 8" xfId="1007"/>
    <cellStyle name="Dziesiętny 3 2 3" xfId="140"/>
    <cellStyle name="Dziesiętny 3 2 3 2" xfId="441"/>
    <cellStyle name="Dziesiętny 3 2 3 3" xfId="739"/>
    <cellStyle name="Dziesiętny 3 2 3 4" xfId="1037"/>
    <cellStyle name="Dziesiętny 3 2 4" xfId="193"/>
    <cellStyle name="Dziesiętny 3 2 4 2" xfId="494"/>
    <cellStyle name="Dziesiętny 3 2 4 3" xfId="792"/>
    <cellStyle name="Dziesiętny 3 2 4 4" xfId="1090"/>
    <cellStyle name="Dziesiętny 3 2 5" xfId="247"/>
    <cellStyle name="Dziesiętny 3 2 5 2" xfId="548"/>
    <cellStyle name="Dziesiętny 3 2 5 3" xfId="846"/>
    <cellStyle name="Dziesiętny 3 2 5 4" xfId="1144"/>
    <cellStyle name="Dziesiętny 3 2 6" xfId="300"/>
    <cellStyle name="Dziesiętny 3 2 6 2" xfId="601"/>
    <cellStyle name="Dziesiętny 3 2 6 3" xfId="899"/>
    <cellStyle name="Dziesiętny 3 2 6 4" xfId="1197"/>
    <cellStyle name="Dziesiętny 3 2 7" xfId="365"/>
    <cellStyle name="Dziesiętny 3 2 7 2" xfId="666"/>
    <cellStyle name="Dziesiętny 3 2 7 3" xfId="964"/>
    <cellStyle name="Dziesiętny 3 2 7 4" xfId="1252"/>
    <cellStyle name="Dziesiętny 3 2 8" xfId="388"/>
    <cellStyle name="Dziesiętny 3 2 9" xfId="686"/>
    <cellStyle name="Dziesiętny 3 3" xfId="79"/>
    <cellStyle name="Dziesiętny 3 3 10" xfId="979"/>
    <cellStyle name="Dziesiętny 3 3 2" xfId="104"/>
    <cellStyle name="Dziesiętny 3 3 2 2" xfId="158"/>
    <cellStyle name="Dziesiętny 3 3 2 2 2" xfId="459"/>
    <cellStyle name="Dziesiętny 3 3 2 2 3" xfId="757"/>
    <cellStyle name="Dziesiętny 3 3 2 2 4" xfId="1055"/>
    <cellStyle name="Dziesiętny 3 3 2 3" xfId="211"/>
    <cellStyle name="Dziesiętny 3 3 2 3 2" xfId="512"/>
    <cellStyle name="Dziesiętny 3 3 2 3 3" xfId="810"/>
    <cellStyle name="Dziesiętny 3 3 2 3 4" xfId="1108"/>
    <cellStyle name="Dziesiętny 3 3 2 4" xfId="265"/>
    <cellStyle name="Dziesiętny 3 3 2 4 2" xfId="566"/>
    <cellStyle name="Dziesiętny 3 3 2 4 3" xfId="864"/>
    <cellStyle name="Dziesiętny 3 3 2 4 4" xfId="1162"/>
    <cellStyle name="Dziesiętny 3 3 2 5" xfId="318"/>
    <cellStyle name="Dziesiętny 3 3 2 5 2" xfId="619"/>
    <cellStyle name="Dziesiętny 3 3 2 5 3" xfId="917"/>
    <cellStyle name="Dziesiętny 3 3 2 5 4" xfId="1215"/>
    <cellStyle name="Dziesiętny 3 3 2 6" xfId="406"/>
    <cellStyle name="Dziesiętny 3 3 2 7" xfId="704"/>
    <cellStyle name="Dziesiętny 3 3 2 8" xfId="1002"/>
    <cellStyle name="Dziesiętny 3 3 3" xfId="135"/>
    <cellStyle name="Dziesiętny 3 3 3 2" xfId="436"/>
    <cellStyle name="Dziesiętny 3 3 3 3" xfId="734"/>
    <cellStyle name="Dziesiętny 3 3 3 4" xfId="1032"/>
    <cellStyle name="Dziesiętny 3 3 4" xfId="188"/>
    <cellStyle name="Dziesiętny 3 3 4 2" xfId="489"/>
    <cellStyle name="Dziesiętny 3 3 4 3" xfId="787"/>
    <cellStyle name="Dziesiętny 3 3 4 4" xfId="1085"/>
    <cellStyle name="Dziesiętny 3 3 5" xfId="242"/>
    <cellStyle name="Dziesiętny 3 3 5 2" xfId="543"/>
    <cellStyle name="Dziesiętny 3 3 5 3" xfId="841"/>
    <cellStyle name="Dziesiętny 3 3 5 4" xfId="1139"/>
    <cellStyle name="Dziesiętny 3 3 6" xfId="295"/>
    <cellStyle name="Dziesiętny 3 3 6 2" xfId="596"/>
    <cellStyle name="Dziesiętny 3 3 6 3" xfId="894"/>
    <cellStyle name="Dziesiętny 3 3 6 4" xfId="1192"/>
    <cellStyle name="Dziesiętny 3 3 7" xfId="360"/>
    <cellStyle name="Dziesiętny 3 3 7 2" xfId="661"/>
    <cellStyle name="Dziesiętny 3 3 7 3" xfId="959"/>
    <cellStyle name="Dziesiętny 3 3 7 4" xfId="1247"/>
    <cellStyle name="Dziesiętny 3 3 8" xfId="383"/>
    <cellStyle name="Dziesiętny 3 3 9" xfId="681"/>
    <cellStyle name="Dziesiętny 3 4" xfId="95"/>
    <cellStyle name="Dziesiętny 3 4 2" xfId="149"/>
    <cellStyle name="Dziesiętny 3 4 2 2" xfId="450"/>
    <cellStyle name="Dziesiętny 3 4 2 3" xfId="748"/>
    <cellStyle name="Dziesiętny 3 4 2 4" xfId="1046"/>
    <cellStyle name="Dziesiętny 3 4 3" xfId="202"/>
    <cellStyle name="Dziesiętny 3 4 3 2" xfId="503"/>
    <cellStyle name="Dziesiętny 3 4 3 3" xfId="801"/>
    <cellStyle name="Dziesiętny 3 4 3 4" xfId="1099"/>
    <cellStyle name="Dziesiętny 3 4 4" xfId="256"/>
    <cellStyle name="Dziesiętny 3 4 4 2" xfId="557"/>
    <cellStyle name="Dziesiętny 3 4 4 3" xfId="855"/>
    <cellStyle name="Dziesiętny 3 4 4 4" xfId="1153"/>
    <cellStyle name="Dziesiętny 3 4 5" xfId="309"/>
    <cellStyle name="Dziesiętny 3 4 5 2" xfId="610"/>
    <cellStyle name="Dziesiętny 3 4 5 3" xfId="908"/>
    <cellStyle name="Dziesiętny 3 4 5 4" xfId="1206"/>
    <cellStyle name="Dziesiętny 3 4 6" xfId="397"/>
    <cellStyle name="Dziesiętny 3 4 7" xfId="695"/>
    <cellStyle name="Dziesiętny 3 4 8" xfId="993"/>
    <cellStyle name="Dziesiętny 3 5" xfId="127"/>
    <cellStyle name="Dziesiętny 3 5 2" xfId="428"/>
    <cellStyle name="Dziesiętny 3 5 3" xfId="726"/>
    <cellStyle name="Dziesiętny 3 5 4" xfId="1024"/>
    <cellStyle name="Dziesiętny 3 6" xfId="180"/>
    <cellStyle name="Dziesiętny 3 6 2" xfId="481"/>
    <cellStyle name="Dziesiętny 3 6 3" xfId="779"/>
    <cellStyle name="Dziesiętny 3 6 4" xfId="1077"/>
    <cellStyle name="Dziesiętny 3 7" xfId="234"/>
    <cellStyle name="Dziesiętny 3 7 2" xfId="535"/>
    <cellStyle name="Dziesiętny 3 7 3" xfId="833"/>
    <cellStyle name="Dziesiętny 3 7 4" xfId="1131"/>
    <cellStyle name="Dziesiętny 3 8" xfId="287"/>
    <cellStyle name="Dziesiętny 3 8 2" xfId="588"/>
    <cellStyle name="Dziesiętny 3 8 3" xfId="886"/>
    <cellStyle name="Dziesiętny 3 8 4" xfId="1184"/>
    <cellStyle name="Dziesiętny 3 9" xfId="351"/>
    <cellStyle name="Dziesiętny 3 9 2" xfId="652"/>
    <cellStyle name="Dziesiętny 3 9 3" xfId="950"/>
    <cellStyle name="Dziesiętny 3 9 4" xfId="1238"/>
    <cellStyle name="Dziesiętny 4" xfId="73"/>
    <cellStyle name="Dziesiętny 4 10" xfId="675"/>
    <cellStyle name="Dziesiętny 4 11" xfId="973"/>
    <cellStyle name="Dziesiętny 4 2" xfId="82"/>
    <cellStyle name="Dziesiętny 4 2 10" xfId="982"/>
    <cellStyle name="Dziesiętny 4 2 2" xfId="107"/>
    <cellStyle name="Dziesiętny 4 2 2 2" xfId="161"/>
    <cellStyle name="Dziesiętny 4 2 2 2 2" xfId="462"/>
    <cellStyle name="Dziesiętny 4 2 2 2 3" xfId="760"/>
    <cellStyle name="Dziesiętny 4 2 2 2 4" xfId="1058"/>
    <cellStyle name="Dziesiętny 4 2 2 3" xfId="214"/>
    <cellStyle name="Dziesiętny 4 2 2 3 2" xfId="515"/>
    <cellStyle name="Dziesiętny 4 2 2 3 3" xfId="813"/>
    <cellStyle name="Dziesiętny 4 2 2 3 4" xfId="1111"/>
    <cellStyle name="Dziesiętny 4 2 2 4" xfId="268"/>
    <cellStyle name="Dziesiętny 4 2 2 4 2" xfId="569"/>
    <cellStyle name="Dziesiętny 4 2 2 4 3" xfId="867"/>
    <cellStyle name="Dziesiętny 4 2 2 4 4" xfId="1165"/>
    <cellStyle name="Dziesiętny 4 2 2 5" xfId="321"/>
    <cellStyle name="Dziesiętny 4 2 2 5 2" xfId="622"/>
    <cellStyle name="Dziesiętny 4 2 2 5 3" xfId="920"/>
    <cellStyle name="Dziesiętny 4 2 2 5 4" xfId="1218"/>
    <cellStyle name="Dziesiętny 4 2 2 6" xfId="409"/>
    <cellStyle name="Dziesiętny 4 2 2 7" xfId="707"/>
    <cellStyle name="Dziesiętny 4 2 2 8" xfId="1005"/>
    <cellStyle name="Dziesiętny 4 2 3" xfId="138"/>
    <cellStyle name="Dziesiętny 4 2 3 2" xfId="439"/>
    <cellStyle name="Dziesiętny 4 2 3 3" xfId="737"/>
    <cellStyle name="Dziesiętny 4 2 3 4" xfId="1035"/>
    <cellStyle name="Dziesiętny 4 2 4" xfId="191"/>
    <cellStyle name="Dziesiętny 4 2 4 2" xfId="492"/>
    <cellStyle name="Dziesiętny 4 2 4 3" xfId="790"/>
    <cellStyle name="Dziesiętny 4 2 4 4" xfId="1088"/>
    <cellStyle name="Dziesiętny 4 2 5" xfId="245"/>
    <cellStyle name="Dziesiętny 4 2 5 2" xfId="546"/>
    <cellStyle name="Dziesiętny 4 2 5 3" xfId="844"/>
    <cellStyle name="Dziesiętny 4 2 5 4" xfId="1142"/>
    <cellStyle name="Dziesiętny 4 2 6" xfId="298"/>
    <cellStyle name="Dziesiętny 4 2 6 2" xfId="599"/>
    <cellStyle name="Dziesiętny 4 2 6 3" xfId="897"/>
    <cellStyle name="Dziesiętny 4 2 6 4" xfId="1195"/>
    <cellStyle name="Dziesiętny 4 2 7" xfId="363"/>
    <cellStyle name="Dziesiętny 4 2 7 2" xfId="664"/>
    <cellStyle name="Dziesiętny 4 2 7 3" xfId="962"/>
    <cellStyle name="Dziesiętny 4 2 7 4" xfId="1250"/>
    <cellStyle name="Dziesiętny 4 2 8" xfId="386"/>
    <cellStyle name="Dziesiętny 4 2 9" xfId="684"/>
    <cellStyle name="Dziesiętny 4 3" xfId="98"/>
    <cellStyle name="Dziesiętny 4 3 2" xfId="152"/>
    <cellStyle name="Dziesiętny 4 3 2 2" xfId="453"/>
    <cellStyle name="Dziesiętny 4 3 2 3" xfId="751"/>
    <cellStyle name="Dziesiętny 4 3 2 4" xfId="1049"/>
    <cellStyle name="Dziesiętny 4 3 3" xfId="205"/>
    <cellStyle name="Dziesiętny 4 3 3 2" xfId="506"/>
    <cellStyle name="Dziesiętny 4 3 3 3" xfId="804"/>
    <cellStyle name="Dziesiętny 4 3 3 4" xfId="1102"/>
    <cellStyle name="Dziesiętny 4 3 4" xfId="259"/>
    <cellStyle name="Dziesiętny 4 3 4 2" xfId="560"/>
    <cellStyle name="Dziesiętny 4 3 4 3" xfId="858"/>
    <cellStyle name="Dziesiętny 4 3 4 4" xfId="1156"/>
    <cellStyle name="Dziesiętny 4 3 5" xfId="312"/>
    <cellStyle name="Dziesiętny 4 3 5 2" xfId="613"/>
    <cellStyle name="Dziesiętny 4 3 5 3" xfId="911"/>
    <cellStyle name="Dziesiętny 4 3 5 4" xfId="1209"/>
    <cellStyle name="Dziesiętny 4 3 6" xfId="400"/>
    <cellStyle name="Dziesiętny 4 3 7" xfId="698"/>
    <cellStyle name="Dziesiętny 4 3 8" xfId="996"/>
    <cellStyle name="Dziesiętny 4 4" xfId="129"/>
    <cellStyle name="Dziesiętny 4 4 2" xfId="430"/>
    <cellStyle name="Dziesiętny 4 4 3" xfId="728"/>
    <cellStyle name="Dziesiętny 4 4 4" xfId="1026"/>
    <cellStyle name="Dziesiętny 4 5" xfId="182"/>
    <cellStyle name="Dziesiętny 4 5 2" xfId="483"/>
    <cellStyle name="Dziesiętny 4 5 3" xfId="781"/>
    <cellStyle name="Dziesiętny 4 5 4" xfId="1079"/>
    <cellStyle name="Dziesiętny 4 6" xfId="236"/>
    <cellStyle name="Dziesiętny 4 6 2" xfId="537"/>
    <cellStyle name="Dziesiętny 4 6 3" xfId="835"/>
    <cellStyle name="Dziesiętny 4 6 4" xfId="1133"/>
    <cellStyle name="Dziesiętny 4 7" xfId="289"/>
    <cellStyle name="Dziesiętny 4 7 2" xfId="590"/>
    <cellStyle name="Dziesiętny 4 7 3" xfId="888"/>
    <cellStyle name="Dziesiętny 4 7 4" xfId="1186"/>
    <cellStyle name="Dziesiętny 4 8" xfId="354"/>
    <cellStyle name="Dziesiętny 4 8 2" xfId="655"/>
    <cellStyle name="Dziesiętny 4 8 3" xfId="953"/>
    <cellStyle name="Dziesiętny 4 8 4" xfId="1241"/>
    <cellStyle name="Dziesiętny 4 9" xfId="377"/>
    <cellStyle name="Dziesiętny 5" xfId="80"/>
    <cellStyle name="Dziesiętny 5 10" xfId="980"/>
    <cellStyle name="Dziesiętny 5 2" xfId="105"/>
    <cellStyle name="Dziesiętny 5 2 2" xfId="159"/>
    <cellStyle name="Dziesiętny 5 2 2 2" xfId="460"/>
    <cellStyle name="Dziesiętny 5 2 2 3" xfId="758"/>
    <cellStyle name="Dziesiętny 5 2 2 4" xfId="1056"/>
    <cellStyle name="Dziesiętny 5 2 3" xfId="212"/>
    <cellStyle name="Dziesiętny 5 2 3 2" xfId="513"/>
    <cellStyle name="Dziesiętny 5 2 3 3" xfId="811"/>
    <cellStyle name="Dziesiętny 5 2 3 4" xfId="1109"/>
    <cellStyle name="Dziesiętny 5 2 4" xfId="266"/>
    <cellStyle name="Dziesiętny 5 2 4 2" xfId="567"/>
    <cellStyle name="Dziesiętny 5 2 4 3" xfId="865"/>
    <cellStyle name="Dziesiętny 5 2 4 4" xfId="1163"/>
    <cellStyle name="Dziesiętny 5 2 5" xfId="319"/>
    <cellStyle name="Dziesiętny 5 2 5 2" xfId="620"/>
    <cellStyle name="Dziesiętny 5 2 5 3" xfId="918"/>
    <cellStyle name="Dziesiętny 5 2 5 4" xfId="1216"/>
    <cellStyle name="Dziesiętny 5 2 6" xfId="407"/>
    <cellStyle name="Dziesiętny 5 2 7" xfId="705"/>
    <cellStyle name="Dziesiętny 5 2 8" xfId="1003"/>
    <cellStyle name="Dziesiętny 5 3" xfId="136"/>
    <cellStyle name="Dziesiętny 5 3 2" xfId="437"/>
    <cellStyle name="Dziesiętny 5 3 3" xfId="735"/>
    <cellStyle name="Dziesiętny 5 3 4" xfId="1033"/>
    <cellStyle name="Dziesiętny 5 4" xfId="189"/>
    <cellStyle name="Dziesiętny 5 4 2" xfId="490"/>
    <cellStyle name="Dziesiętny 5 4 3" xfId="788"/>
    <cellStyle name="Dziesiętny 5 4 4" xfId="1086"/>
    <cellStyle name="Dziesiętny 5 5" xfId="243"/>
    <cellStyle name="Dziesiętny 5 5 2" xfId="544"/>
    <cellStyle name="Dziesiętny 5 5 3" xfId="842"/>
    <cellStyle name="Dziesiętny 5 5 4" xfId="1140"/>
    <cellStyle name="Dziesiętny 5 6" xfId="296"/>
    <cellStyle name="Dziesiętny 5 6 2" xfId="597"/>
    <cellStyle name="Dziesiętny 5 6 3" xfId="895"/>
    <cellStyle name="Dziesiętny 5 6 4" xfId="1193"/>
    <cellStyle name="Dziesiętny 5 7" xfId="361"/>
    <cellStyle name="Dziesiętny 5 7 2" xfId="662"/>
    <cellStyle name="Dziesiętny 5 7 3" xfId="960"/>
    <cellStyle name="Dziesiętny 5 7 4" xfId="1248"/>
    <cellStyle name="Dziesiętny 5 8" xfId="384"/>
    <cellStyle name="Dziesiętny 5 9" xfId="682"/>
    <cellStyle name="Dziesiętny 6" xfId="96"/>
    <cellStyle name="Dziesiętny 6 2" xfId="150"/>
    <cellStyle name="Dziesiętny 6 2 2" xfId="451"/>
    <cellStyle name="Dziesiętny 6 2 3" xfId="749"/>
    <cellStyle name="Dziesiętny 6 2 4" xfId="1047"/>
    <cellStyle name="Dziesiętny 6 3" xfId="203"/>
    <cellStyle name="Dziesiętny 6 3 2" xfId="504"/>
    <cellStyle name="Dziesiętny 6 3 3" xfId="802"/>
    <cellStyle name="Dziesiętny 6 3 4" xfId="1100"/>
    <cellStyle name="Dziesiętny 6 4" xfId="257"/>
    <cellStyle name="Dziesiętny 6 4 2" xfId="558"/>
    <cellStyle name="Dziesiętny 6 4 3" xfId="856"/>
    <cellStyle name="Dziesiętny 6 4 4" xfId="1154"/>
    <cellStyle name="Dziesiętny 6 5" xfId="310"/>
    <cellStyle name="Dziesiętny 6 5 2" xfId="611"/>
    <cellStyle name="Dziesiętny 6 5 3" xfId="909"/>
    <cellStyle name="Dziesiętny 6 5 4" xfId="1207"/>
    <cellStyle name="Dziesiętny 6 6" xfId="352"/>
    <cellStyle name="Dziesiętny 6 6 2" xfId="653"/>
    <cellStyle name="Dziesiętny 6 6 3" xfId="951"/>
    <cellStyle name="Dziesiętny 6 6 4" xfId="1239"/>
    <cellStyle name="Dziesiętny 6 7" xfId="398"/>
    <cellStyle name="Dziesiętny 6 8" xfId="696"/>
    <cellStyle name="Dziesiętny 6 9" xfId="994"/>
    <cellStyle name="Dziesiętny 7" xfId="112"/>
    <cellStyle name="Dziesiętny 7 2" xfId="166"/>
    <cellStyle name="Dziesiętny 7 2 2" xfId="467"/>
    <cellStyle name="Dziesiętny 7 2 3" xfId="765"/>
    <cellStyle name="Dziesiętny 7 2 4" xfId="1063"/>
    <cellStyle name="Dziesiętny 7 3" xfId="219"/>
    <cellStyle name="Dziesiętny 7 3 2" xfId="520"/>
    <cellStyle name="Dziesiętny 7 3 3" xfId="818"/>
    <cellStyle name="Dziesiętny 7 3 4" xfId="1116"/>
    <cellStyle name="Dziesiętny 7 4" xfId="273"/>
    <cellStyle name="Dziesiętny 7 4 2" xfId="574"/>
    <cellStyle name="Dziesiętny 7 4 3" xfId="872"/>
    <cellStyle name="Dziesiętny 7 4 4" xfId="1170"/>
    <cellStyle name="Dziesiętny 7 5" xfId="326"/>
    <cellStyle name="Dziesiętny 7 5 2" xfId="627"/>
    <cellStyle name="Dziesiętny 7 5 3" xfId="925"/>
    <cellStyle name="Dziesiętny 7 5 4" xfId="1223"/>
    <cellStyle name="Dziesiętny 7 6" xfId="414"/>
    <cellStyle name="Dziesiętny 7 7" xfId="712"/>
    <cellStyle name="Dziesiętny 7 8" xfId="1010"/>
    <cellStyle name="Dziesiętny 8" xfId="113"/>
    <cellStyle name="Dziesiętny 8 2" xfId="167"/>
    <cellStyle name="Dziesiętny 8 2 2" xfId="468"/>
    <cellStyle name="Dziesiętny 8 2 3" xfId="766"/>
    <cellStyle name="Dziesiętny 8 2 4" xfId="1064"/>
    <cellStyle name="Dziesiętny 8 3" xfId="220"/>
    <cellStyle name="Dziesiętny 8 3 2" xfId="521"/>
    <cellStyle name="Dziesiętny 8 3 3" xfId="819"/>
    <cellStyle name="Dziesiętny 8 3 4" xfId="1117"/>
    <cellStyle name="Dziesiętny 8 4" xfId="274"/>
    <cellStyle name="Dziesiętny 8 4 2" xfId="575"/>
    <cellStyle name="Dziesiętny 8 4 3" xfId="873"/>
    <cellStyle name="Dziesiętny 8 4 4" xfId="1171"/>
    <cellStyle name="Dziesiętny 8 5" xfId="327"/>
    <cellStyle name="Dziesiętny 8 5 2" xfId="628"/>
    <cellStyle name="Dziesiętny 8 5 3" xfId="926"/>
    <cellStyle name="Dziesiętny 8 5 4" xfId="1224"/>
    <cellStyle name="Dziesiętny 8 6" xfId="415"/>
    <cellStyle name="Dziesiętny 8 7" xfId="713"/>
    <cellStyle name="Dziesiętny 8 8" xfId="1011"/>
    <cellStyle name="Dziesiętny 9" xfId="94"/>
    <cellStyle name="Dziesiętny 9 2" xfId="148"/>
    <cellStyle name="Dziesiętny 9 2 2" xfId="449"/>
    <cellStyle name="Dziesiętny 9 2 3" xfId="747"/>
    <cellStyle name="Dziesiętny 9 2 4" xfId="1045"/>
    <cellStyle name="Dziesiętny 9 3" xfId="201"/>
    <cellStyle name="Dziesiętny 9 3 2" xfId="502"/>
    <cellStyle name="Dziesiętny 9 3 3" xfId="800"/>
    <cellStyle name="Dziesiętny 9 3 4" xfId="1098"/>
    <cellStyle name="Dziesiętny 9 4" xfId="255"/>
    <cellStyle name="Dziesiętny 9 4 2" xfId="556"/>
    <cellStyle name="Dziesiętny 9 4 3" xfId="854"/>
    <cellStyle name="Dziesiętny 9 4 4" xfId="1152"/>
    <cellStyle name="Dziesiętny 9 5" xfId="308"/>
    <cellStyle name="Dziesiętny 9 5 2" xfId="609"/>
    <cellStyle name="Dziesiętny 9 5 3" xfId="907"/>
    <cellStyle name="Dziesiętny 9 5 4" xfId="1205"/>
    <cellStyle name="Dziesiętny 9 6" xfId="396"/>
    <cellStyle name="Dziesiętny 9 7" xfId="694"/>
    <cellStyle name="Dziesiętny 9 8" xfId="992"/>
    <cellStyle name="Excel Built-in Comma" xfId="70"/>
    <cellStyle name="Excel Built-in Currency" xfId="69"/>
    <cellStyle name="Excel Built-in Excel Built-in Normal" xfId="65"/>
    <cellStyle name="Excel Built-in Normal" xfId="62"/>
    <cellStyle name="Excel_BuiltIn_Akcent 3" xfId="86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5"/>
    <cellStyle name="Normalny 11" xfId="114"/>
    <cellStyle name="Normalny 11 2" xfId="168"/>
    <cellStyle name="Normalny 11 2 2" xfId="469"/>
    <cellStyle name="Normalny 11 2 3" xfId="767"/>
    <cellStyle name="Normalny 11 2 4" xfId="1065"/>
    <cellStyle name="Normalny 11 3" xfId="221"/>
    <cellStyle name="Normalny 11 3 2" xfId="522"/>
    <cellStyle name="Normalny 11 3 3" xfId="820"/>
    <cellStyle name="Normalny 11 3 4" xfId="1118"/>
    <cellStyle name="Normalny 11 4" xfId="275"/>
    <cellStyle name="Normalny 11 4 2" xfId="576"/>
    <cellStyle name="Normalny 11 4 3" xfId="874"/>
    <cellStyle name="Normalny 11 4 4" xfId="1172"/>
    <cellStyle name="Normalny 11 5" xfId="328"/>
    <cellStyle name="Normalny 11 5 2" xfId="629"/>
    <cellStyle name="Normalny 11 5 3" xfId="927"/>
    <cellStyle name="Normalny 11 5 4" xfId="1225"/>
    <cellStyle name="Normalny 11 6" xfId="367"/>
    <cellStyle name="Normalny 11 7" xfId="416"/>
    <cellStyle name="Normalny 11 8" xfId="714"/>
    <cellStyle name="Normalny 11 9" xfId="1012"/>
    <cellStyle name="Normalny 12" xfId="119"/>
    <cellStyle name="Normalny 12 2" xfId="172"/>
    <cellStyle name="Normalny 12 2 2" xfId="473"/>
    <cellStyle name="Normalny 12 2 3" xfId="771"/>
    <cellStyle name="Normalny 12 2 4" xfId="1069"/>
    <cellStyle name="Normalny 12 3" xfId="225"/>
    <cellStyle name="Normalny 12 3 2" xfId="526"/>
    <cellStyle name="Normalny 12 3 3" xfId="824"/>
    <cellStyle name="Normalny 12 3 4" xfId="1122"/>
    <cellStyle name="Normalny 12 4" xfId="279"/>
    <cellStyle name="Normalny 12 4 2" xfId="580"/>
    <cellStyle name="Normalny 12 4 3" xfId="878"/>
    <cellStyle name="Normalny 12 4 4" xfId="1176"/>
    <cellStyle name="Normalny 12 5" xfId="332"/>
    <cellStyle name="Normalny 12 5 2" xfId="633"/>
    <cellStyle name="Normalny 12 5 3" xfId="931"/>
    <cellStyle name="Normalny 12 5 4" xfId="1229"/>
    <cellStyle name="Normalny 12 6" xfId="420"/>
    <cellStyle name="Normalny 12 7" xfId="718"/>
    <cellStyle name="Normalny 12 8" xfId="1016"/>
    <cellStyle name="Normalny 13" xfId="335"/>
    <cellStyle name="Normalny 13 2" xfId="636"/>
    <cellStyle name="Normalny 13 3" xfId="934"/>
    <cellStyle name="Normalny 13 4" xfId="1232"/>
    <cellStyle name="Normalny 2" xfId="1"/>
    <cellStyle name="Normalny 2 2" xfId="57"/>
    <cellStyle name="Normalny 3" xfId="2"/>
    <cellStyle name="Normalny 4" xfId="4"/>
    <cellStyle name="Normalny 4 2" xfId="63"/>
    <cellStyle name="Normalny 4 3" xfId="117"/>
    <cellStyle name="Normalny 5" xfId="5"/>
    <cellStyle name="Normalny 6" xfId="47"/>
    <cellStyle name="Normalny 6 2" xfId="53"/>
    <cellStyle name="Normalny 7" xfId="58"/>
    <cellStyle name="Normalny 8" xfId="64"/>
    <cellStyle name="Normalny 9" xfId="66"/>
    <cellStyle name="Obliczenia 2" xfId="40"/>
    <cellStyle name="Obliczenia 2 2" xfId="59"/>
    <cellStyle name="Obliczenia 2 2 2" xfId="346"/>
    <cellStyle name="Obliczenia 2 2 2 2" xfId="647"/>
    <cellStyle name="Obliczenia 2 2 2 3" xfId="945"/>
    <cellStyle name="Obliczenia 2 3" xfId="339"/>
    <cellStyle name="Obliczenia 2 3 2" xfId="640"/>
    <cellStyle name="Obliczenia 2 3 3" xfId="938"/>
    <cellStyle name="Suma 2" xfId="41"/>
    <cellStyle name="Suma 2 2" xfId="60"/>
    <cellStyle name="Suma 2 2 2" xfId="347"/>
    <cellStyle name="Suma 2 2 2 2" xfId="648"/>
    <cellStyle name="Suma 2 2 2 3" xfId="946"/>
    <cellStyle name="Suma 2 3" xfId="340"/>
    <cellStyle name="Suma 2 3 2" xfId="641"/>
    <cellStyle name="Suma 2 3 3" xfId="939"/>
    <cellStyle name="Tekst objaśnienia 2" xfId="42"/>
    <cellStyle name="Tekst ostrzeżenia 2" xfId="43"/>
    <cellStyle name="Tytuł 2" xfId="44"/>
    <cellStyle name="Uwaga 2" xfId="45"/>
    <cellStyle name="Uwaga 2 2" xfId="61"/>
    <cellStyle name="Uwaga 2 2 2" xfId="348"/>
    <cellStyle name="Uwaga 2 2 2 2" xfId="649"/>
    <cellStyle name="Uwaga 2 2 2 3" xfId="947"/>
    <cellStyle name="Uwaga 2 3" xfId="341"/>
    <cellStyle name="Uwaga 2 3 2" xfId="642"/>
    <cellStyle name="Uwaga 2 3 3" xfId="940"/>
    <cellStyle name="Walutowy" xfId="48" builtinId="4"/>
    <cellStyle name="Walutowy 10" xfId="283"/>
    <cellStyle name="Walutowy 10 2" xfId="584"/>
    <cellStyle name="Walutowy 10 3" xfId="882"/>
    <cellStyle name="Walutowy 10 4" xfId="1180"/>
    <cellStyle name="Walutowy 11" xfId="368"/>
    <cellStyle name="Walutowy 12" xfId="371"/>
    <cellStyle name="Walutowy 13" xfId="669"/>
    <cellStyle name="Walutowy 14" xfId="967"/>
    <cellStyle name="Walutowy 2" xfId="49"/>
    <cellStyle name="Walutowy 2 10" xfId="670"/>
    <cellStyle name="Walutowy 2 11" xfId="968"/>
    <cellStyle name="Walutowy 2 2" xfId="76"/>
    <cellStyle name="Walutowy 2 2 10" xfId="976"/>
    <cellStyle name="Walutowy 2 2 2" xfId="101"/>
    <cellStyle name="Walutowy 2 2 2 2" xfId="155"/>
    <cellStyle name="Walutowy 2 2 2 2 2" xfId="456"/>
    <cellStyle name="Walutowy 2 2 2 2 3" xfId="754"/>
    <cellStyle name="Walutowy 2 2 2 2 4" xfId="1052"/>
    <cellStyle name="Walutowy 2 2 2 3" xfId="208"/>
    <cellStyle name="Walutowy 2 2 2 3 2" xfId="509"/>
    <cellStyle name="Walutowy 2 2 2 3 3" xfId="807"/>
    <cellStyle name="Walutowy 2 2 2 3 4" xfId="1105"/>
    <cellStyle name="Walutowy 2 2 2 4" xfId="262"/>
    <cellStyle name="Walutowy 2 2 2 4 2" xfId="563"/>
    <cellStyle name="Walutowy 2 2 2 4 3" xfId="861"/>
    <cellStyle name="Walutowy 2 2 2 4 4" xfId="1159"/>
    <cellStyle name="Walutowy 2 2 2 5" xfId="315"/>
    <cellStyle name="Walutowy 2 2 2 5 2" xfId="616"/>
    <cellStyle name="Walutowy 2 2 2 5 3" xfId="914"/>
    <cellStyle name="Walutowy 2 2 2 5 4" xfId="1212"/>
    <cellStyle name="Walutowy 2 2 2 6" xfId="403"/>
    <cellStyle name="Walutowy 2 2 2 7" xfId="701"/>
    <cellStyle name="Walutowy 2 2 2 8" xfId="999"/>
    <cellStyle name="Walutowy 2 2 3" xfId="132"/>
    <cellStyle name="Walutowy 2 2 3 2" xfId="433"/>
    <cellStyle name="Walutowy 2 2 3 3" xfId="731"/>
    <cellStyle name="Walutowy 2 2 3 4" xfId="1029"/>
    <cellStyle name="Walutowy 2 2 4" xfId="185"/>
    <cellStyle name="Walutowy 2 2 4 2" xfId="486"/>
    <cellStyle name="Walutowy 2 2 4 3" xfId="784"/>
    <cellStyle name="Walutowy 2 2 4 4" xfId="1082"/>
    <cellStyle name="Walutowy 2 2 5" xfId="239"/>
    <cellStyle name="Walutowy 2 2 5 2" xfId="540"/>
    <cellStyle name="Walutowy 2 2 5 3" xfId="838"/>
    <cellStyle name="Walutowy 2 2 5 4" xfId="1136"/>
    <cellStyle name="Walutowy 2 2 6" xfId="292"/>
    <cellStyle name="Walutowy 2 2 6 2" xfId="593"/>
    <cellStyle name="Walutowy 2 2 6 3" xfId="891"/>
    <cellStyle name="Walutowy 2 2 6 4" xfId="1189"/>
    <cellStyle name="Walutowy 2 2 7" xfId="357"/>
    <cellStyle name="Walutowy 2 2 7 2" xfId="658"/>
    <cellStyle name="Walutowy 2 2 7 3" xfId="956"/>
    <cellStyle name="Walutowy 2 2 7 4" xfId="1244"/>
    <cellStyle name="Walutowy 2 2 8" xfId="380"/>
    <cellStyle name="Walutowy 2 2 9" xfId="678"/>
    <cellStyle name="Walutowy 2 3" xfId="91"/>
    <cellStyle name="Walutowy 2 3 2" xfId="145"/>
    <cellStyle name="Walutowy 2 3 2 2" xfId="446"/>
    <cellStyle name="Walutowy 2 3 2 3" xfId="744"/>
    <cellStyle name="Walutowy 2 3 2 4" xfId="1042"/>
    <cellStyle name="Walutowy 2 3 3" xfId="198"/>
    <cellStyle name="Walutowy 2 3 3 2" xfId="499"/>
    <cellStyle name="Walutowy 2 3 3 3" xfId="797"/>
    <cellStyle name="Walutowy 2 3 3 4" xfId="1095"/>
    <cellStyle name="Walutowy 2 3 4" xfId="252"/>
    <cellStyle name="Walutowy 2 3 4 2" xfId="553"/>
    <cellStyle name="Walutowy 2 3 4 3" xfId="851"/>
    <cellStyle name="Walutowy 2 3 4 4" xfId="1149"/>
    <cellStyle name="Walutowy 2 3 5" xfId="305"/>
    <cellStyle name="Walutowy 2 3 5 2" xfId="606"/>
    <cellStyle name="Walutowy 2 3 5 3" xfId="904"/>
    <cellStyle name="Walutowy 2 3 5 4" xfId="1202"/>
    <cellStyle name="Walutowy 2 3 6" xfId="393"/>
    <cellStyle name="Walutowy 2 3 7" xfId="691"/>
    <cellStyle name="Walutowy 2 3 8" xfId="989"/>
    <cellStyle name="Walutowy 2 4" xfId="124"/>
    <cellStyle name="Walutowy 2 4 2" xfId="425"/>
    <cellStyle name="Walutowy 2 4 3" xfId="723"/>
    <cellStyle name="Walutowy 2 4 4" xfId="1021"/>
    <cellStyle name="Walutowy 2 5" xfId="177"/>
    <cellStyle name="Walutowy 2 5 2" xfId="478"/>
    <cellStyle name="Walutowy 2 5 3" xfId="776"/>
    <cellStyle name="Walutowy 2 5 4" xfId="1074"/>
    <cellStyle name="Walutowy 2 6" xfId="231"/>
    <cellStyle name="Walutowy 2 6 2" xfId="532"/>
    <cellStyle name="Walutowy 2 6 3" xfId="830"/>
    <cellStyle name="Walutowy 2 6 4" xfId="1128"/>
    <cellStyle name="Walutowy 2 7" xfId="284"/>
    <cellStyle name="Walutowy 2 7 2" xfId="585"/>
    <cellStyle name="Walutowy 2 7 3" xfId="883"/>
    <cellStyle name="Walutowy 2 7 4" xfId="1181"/>
    <cellStyle name="Walutowy 2 8" xfId="343"/>
    <cellStyle name="Walutowy 2 8 2" xfId="644"/>
    <cellStyle name="Walutowy 2 8 3" xfId="942"/>
    <cellStyle name="Walutowy 2 8 4" xfId="1235"/>
    <cellStyle name="Walutowy 2 9" xfId="372"/>
    <cellStyle name="Walutowy 3" xfId="67"/>
    <cellStyle name="Walutowy 3 10" xfId="671"/>
    <cellStyle name="Walutowy 3 11" xfId="969"/>
    <cellStyle name="Walutowy 3 2" xfId="77"/>
    <cellStyle name="Walutowy 3 2 10" xfId="977"/>
    <cellStyle name="Walutowy 3 2 2" xfId="102"/>
    <cellStyle name="Walutowy 3 2 2 2" xfId="156"/>
    <cellStyle name="Walutowy 3 2 2 2 2" xfId="457"/>
    <cellStyle name="Walutowy 3 2 2 2 3" xfId="755"/>
    <cellStyle name="Walutowy 3 2 2 2 4" xfId="1053"/>
    <cellStyle name="Walutowy 3 2 2 3" xfId="209"/>
    <cellStyle name="Walutowy 3 2 2 3 2" xfId="510"/>
    <cellStyle name="Walutowy 3 2 2 3 3" xfId="808"/>
    <cellStyle name="Walutowy 3 2 2 3 4" xfId="1106"/>
    <cellStyle name="Walutowy 3 2 2 4" xfId="263"/>
    <cellStyle name="Walutowy 3 2 2 4 2" xfId="564"/>
    <cellStyle name="Walutowy 3 2 2 4 3" xfId="862"/>
    <cellStyle name="Walutowy 3 2 2 4 4" xfId="1160"/>
    <cellStyle name="Walutowy 3 2 2 5" xfId="316"/>
    <cellStyle name="Walutowy 3 2 2 5 2" xfId="617"/>
    <cellStyle name="Walutowy 3 2 2 5 3" xfId="915"/>
    <cellStyle name="Walutowy 3 2 2 5 4" xfId="1213"/>
    <cellStyle name="Walutowy 3 2 2 6" xfId="404"/>
    <cellStyle name="Walutowy 3 2 2 7" xfId="702"/>
    <cellStyle name="Walutowy 3 2 2 8" xfId="1000"/>
    <cellStyle name="Walutowy 3 2 3" xfId="133"/>
    <cellStyle name="Walutowy 3 2 3 2" xfId="434"/>
    <cellStyle name="Walutowy 3 2 3 3" xfId="732"/>
    <cellStyle name="Walutowy 3 2 3 4" xfId="1030"/>
    <cellStyle name="Walutowy 3 2 4" xfId="186"/>
    <cellStyle name="Walutowy 3 2 4 2" xfId="487"/>
    <cellStyle name="Walutowy 3 2 4 3" xfId="785"/>
    <cellStyle name="Walutowy 3 2 4 4" xfId="1083"/>
    <cellStyle name="Walutowy 3 2 5" xfId="240"/>
    <cellStyle name="Walutowy 3 2 5 2" xfId="541"/>
    <cellStyle name="Walutowy 3 2 5 3" xfId="839"/>
    <cellStyle name="Walutowy 3 2 5 4" xfId="1137"/>
    <cellStyle name="Walutowy 3 2 6" xfId="293"/>
    <cellStyle name="Walutowy 3 2 6 2" xfId="594"/>
    <cellStyle name="Walutowy 3 2 6 3" xfId="892"/>
    <cellStyle name="Walutowy 3 2 6 4" xfId="1190"/>
    <cellStyle name="Walutowy 3 2 7" xfId="358"/>
    <cellStyle name="Walutowy 3 2 7 2" xfId="659"/>
    <cellStyle name="Walutowy 3 2 7 3" xfId="957"/>
    <cellStyle name="Walutowy 3 2 7 4" xfId="1245"/>
    <cellStyle name="Walutowy 3 2 8" xfId="381"/>
    <cellStyle name="Walutowy 3 2 9" xfId="679"/>
    <cellStyle name="Walutowy 3 3" xfId="92"/>
    <cellStyle name="Walutowy 3 3 2" xfId="146"/>
    <cellStyle name="Walutowy 3 3 2 2" xfId="447"/>
    <cellStyle name="Walutowy 3 3 2 3" xfId="745"/>
    <cellStyle name="Walutowy 3 3 2 4" xfId="1043"/>
    <cellStyle name="Walutowy 3 3 3" xfId="199"/>
    <cellStyle name="Walutowy 3 3 3 2" xfId="500"/>
    <cellStyle name="Walutowy 3 3 3 3" xfId="798"/>
    <cellStyle name="Walutowy 3 3 3 4" xfId="1096"/>
    <cellStyle name="Walutowy 3 3 4" xfId="253"/>
    <cellStyle name="Walutowy 3 3 4 2" xfId="554"/>
    <cellStyle name="Walutowy 3 3 4 3" xfId="852"/>
    <cellStyle name="Walutowy 3 3 4 4" xfId="1150"/>
    <cellStyle name="Walutowy 3 3 5" xfId="306"/>
    <cellStyle name="Walutowy 3 3 5 2" xfId="607"/>
    <cellStyle name="Walutowy 3 3 5 3" xfId="905"/>
    <cellStyle name="Walutowy 3 3 5 4" xfId="1203"/>
    <cellStyle name="Walutowy 3 3 6" xfId="394"/>
    <cellStyle name="Walutowy 3 3 7" xfId="692"/>
    <cellStyle name="Walutowy 3 3 8" xfId="990"/>
    <cellStyle name="Walutowy 3 4" xfId="125"/>
    <cellStyle name="Walutowy 3 4 2" xfId="426"/>
    <cellStyle name="Walutowy 3 4 3" xfId="724"/>
    <cellStyle name="Walutowy 3 4 4" xfId="1022"/>
    <cellStyle name="Walutowy 3 5" xfId="178"/>
    <cellStyle name="Walutowy 3 5 2" xfId="479"/>
    <cellStyle name="Walutowy 3 5 3" xfId="777"/>
    <cellStyle name="Walutowy 3 5 4" xfId="1075"/>
    <cellStyle name="Walutowy 3 6" xfId="232"/>
    <cellStyle name="Walutowy 3 6 2" xfId="533"/>
    <cellStyle name="Walutowy 3 6 3" xfId="831"/>
    <cellStyle name="Walutowy 3 6 4" xfId="1129"/>
    <cellStyle name="Walutowy 3 7" xfId="285"/>
    <cellStyle name="Walutowy 3 7 2" xfId="586"/>
    <cellStyle name="Walutowy 3 7 3" xfId="884"/>
    <cellStyle name="Walutowy 3 7 4" xfId="1182"/>
    <cellStyle name="Walutowy 3 8" xfId="349"/>
    <cellStyle name="Walutowy 3 8 2" xfId="650"/>
    <cellStyle name="Walutowy 3 8 3" xfId="948"/>
    <cellStyle name="Walutowy 3 8 4" xfId="1236"/>
    <cellStyle name="Walutowy 3 9" xfId="373"/>
    <cellStyle name="Walutowy 4" xfId="72"/>
    <cellStyle name="Walutowy 4 10" xfId="674"/>
    <cellStyle name="Walutowy 4 11" xfId="972"/>
    <cellStyle name="Walutowy 4 2" xfId="81"/>
    <cellStyle name="Walutowy 4 2 10" xfId="981"/>
    <cellStyle name="Walutowy 4 2 2" xfId="106"/>
    <cellStyle name="Walutowy 4 2 2 2" xfId="160"/>
    <cellStyle name="Walutowy 4 2 2 2 2" xfId="461"/>
    <cellStyle name="Walutowy 4 2 2 2 3" xfId="759"/>
    <cellStyle name="Walutowy 4 2 2 2 4" xfId="1057"/>
    <cellStyle name="Walutowy 4 2 2 3" xfId="213"/>
    <cellStyle name="Walutowy 4 2 2 3 2" xfId="514"/>
    <cellStyle name="Walutowy 4 2 2 3 3" xfId="812"/>
    <cellStyle name="Walutowy 4 2 2 3 4" xfId="1110"/>
    <cellStyle name="Walutowy 4 2 2 4" xfId="267"/>
    <cellStyle name="Walutowy 4 2 2 4 2" xfId="568"/>
    <cellStyle name="Walutowy 4 2 2 4 3" xfId="866"/>
    <cellStyle name="Walutowy 4 2 2 4 4" xfId="1164"/>
    <cellStyle name="Walutowy 4 2 2 5" xfId="320"/>
    <cellStyle name="Walutowy 4 2 2 5 2" xfId="621"/>
    <cellStyle name="Walutowy 4 2 2 5 3" xfId="919"/>
    <cellStyle name="Walutowy 4 2 2 5 4" xfId="1217"/>
    <cellStyle name="Walutowy 4 2 2 6" xfId="408"/>
    <cellStyle name="Walutowy 4 2 2 7" xfId="706"/>
    <cellStyle name="Walutowy 4 2 2 8" xfId="1004"/>
    <cellStyle name="Walutowy 4 2 3" xfId="137"/>
    <cellStyle name="Walutowy 4 2 3 2" xfId="438"/>
    <cellStyle name="Walutowy 4 2 3 3" xfId="736"/>
    <cellStyle name="Walutowy 4 2 3 4" xfId="1034"/>
    <cellStyle name="Walutowy 4 2 4" xfId="190"/>
    <cellStyle name="Walutowy 4 2 4 2" xfId="491"/>
    <cellStyle name="Walutowy 4 2 4 3" xfId="789"/>
    <cellStyle name="Walutowy 4 2 4 4" xfId="1087"/>
    <cellStyle name="Walutowy 4 2 5" xfId="244"/>
    <cellStyle name="Walutowy 4 2 5 2" xfId="545"/>
    <cellStyle name="Walutowy 4 2 5 3" xfId="843"/>
    <cellStyle name="Walutowy 4 2 5 4" xfId="1141"/>
    <cellStyle name="Walutowy 4 2 6" xfId="297"/>
    <cellStyle name="Walutowy 4 2 6 2" xfId="598"/>
    <cellStyle name="Walutowy 4 2 6 3" xfId="896"/>
    <cellStyle name="Walutowy 4 2 6 4" xfId="1194"/>
    <cellStyle name="Walutowy 4 2 7" xfId="362"/>
    <cellStyle name="Walutowy 4 2 7 2" xfId="663"/>
    <cellStyle name="Walutowy 4 2 7 3" xfId="961"/>
    <cellStyle name="Walutowy 4 2 7 4" xfId="1249"/>
    <cellStyle name="Walutowy 4 2 8" xfId="385"/>
    <cellStyle name="Walutowy 4 2 9" xfId="683"/>
    <cellStyle name="Walutowy 4 3" xfId="97"/>
    <cellStyle name="Walutowy 4 3 2" xfId="151"/>
    <cellStyle name="Walutowy 4 3 2 2" xfId="452"/>
    <cellStyle name="Walutowy 4 3 2 3" xfId="750"/>
    <cellStyle name="Walutowy 4 3 2 4" xfId="1048"/>
    <cellStyle name="Walutowy 4 3 2 5" xfId="1254"/>
    <cellStyle name="Walutowy 4 3 3" xfId="204"/>
    <cellStyle name="Walutowy 4 3 3 2" xfId="505"/>
    <cellStyle name="Walutowy 4 3 3 3" xfId="803"/>
    <cellStyle name="Walutowy 4 3 3 4" xfId="1101"/>
    <cellStyle name="Walutowy 4 3 4" xfId="258"/>
    <cellStyle name="Walutowy 4 3 4 2" xfId="559"/>
    <cellStyle name="Walutowy 4 3 4 3" xfId="857"/>
    <cellStyle name="Walutowy 4 3 4 4" xfId="1155"/>
    <cellStyle name="Walutowy 4 3 5" xfId="311"/>
    <cellStyle name="Walutowy 4 3 5 2" xfId="612"/>
    <cellStyle name="Walutowy 4 3 5 3" xfId="910"/>
    <cellStyle name="Walutowy 4 3 5 4" xfId="1208"/>
    <cellStyle name="Walutowy 4 3 6" xfId="399"/>
    <cellStyle name="Walutowy 4 3 7" xfId="697"/>
    <cellStyle name="Walutowy 4 3 8" xfId="995"/>
    <cellStyle name="Walutowy 4 4" xfId="128"/>
    <cellStyle name="Walutowy 4 4 2" xfId="429"/>
    <cellStyle name="Walutowy 4 4 3" xfId="727"/>
    <cellStyle name="Walutowy 4 4 4" xfId="1025"/>
    <cellStyle name="Walutowy 4 5" xfId="181"/>
    <cellStyle name="Walutowy 4 5 2" xfId="482"/>
    <cellStyle name="Walutowy 4 5 3" xfId="780"/>
    <cellStyle name="Walutowy 4 5 4" xfId="1078"/>
    <cellStyle name="Walutowy 4 6" xfId="235"/>
    <cellStyle name="Walutowy 4 6 2" xfId="536"/>
    <cellStyle name="Walutowy 4 6 3" xfId="834"/>
    <cellStyle name="Walutowy 4 6 4" xfId="1132"/>
    <cellStyle name="Walutowy 4 7" xfId="288"/>
    <cellStyle name="Walutowy 4 7 2" xfId="589"/>
    <cellStyle name="Walutowy 4 7 3" xfId="887"/>
    <cellStyle name="Walutowy 4 7 4" xfId="1185"/>
    <cellStyle name="Walutowy 4 8" xfId="353"/>
    <cellStyle name="Walutowy 4 8 2" xfId="654"/>
    <cellStyle name="Walutowy 4 8 3" xfId="952"/>
    <cellStyle name="Walutowy 4 8 4" xfId="1240"/>
    <cellStyle name="Walutowy 4 9" xfId="376"/>
    <cellStyle name="Walutowy 5" xfId="75"/>
    <cellStyle name="Walutowy 5 10" xfId="975"/>
    <cellStyle name="Walutowy 5 2" xfId="100"/>
    <cellStyle name="Walutowy 5 2 2" xfId="154"/>
    <cellStyle name="Walutowy 5 2 2 2" xfId="455"/>
    <cellStyle name="Walutowy 5 2 2 3" xfId="753"/>
    <cellStyle name="Walutowy 5 2 2 4" xfId="1051"/>
    <cellStyle name="Walutowy 5 2 3" xfId="207"/>
    <cellStyle name="Walutowy 5 2 3 2" xfId="508"/>
    <cellStyle name="Walutowy 5 2 3 3" xfId="806"/>
    <cellStyle name="Walutowy 5 2 3 4" xfId="1104"/>
    <cellStyle name="Walutowy 5 2 4" xfId="261"/>
    <cellStyle name="Walutowy 5 2 4 2" xfId="562"/>
    <cellStyle name="Walutowy 5 2 4 3" xfId="860"/>
    <cellStyle name="Walutowy 5 2 4 4" xfId="1158"/>
    <cellStyle name="Walutowy 5 2 5" xfId="314"/>
    <cellStyle name="Walutowy 5 2 5 2" xfId="615"/>
    <cellStyle name="Walutowy 5 2 5 3" xfId="913"/>
    <cellStyle name="Walutowy 5 2 5 4" xfId="1211"/>
    <cellStyle name="Walutowy 5 2 6" xfId="402"/>
    <cellStyle name="Walutowy 5 2 7" xfId="700"/>
    <cellStyle name="Walutowy 5 2 8" xfId="998"/>
    <cellStyle name="Walutowy 5 3" xfId="131"/>
    <cellStyle name="Walutowy 5 3 2" xfId="432"/>
    <cellStyle name="Walutowy 5 3 3" xfId="730"/>
    <cellStyle name="Walutowy 5 3 4" xfId="1028"/>
    <cellStyle name="Walutowy 5 4" xfId="184"/>
    <cellStyle name="Walutowy 5 4 2" xfId="485"/>
    <cellStyle name="Walutowy 5 4 3" xfId="783"/>
    <cellStyle name="Walutowy 5 4 4" xfId="1081"/>
    <cellStyle name="Walutowy 5 5" xfId="238"/>
    <cellStyle name="Walutowy 5 5 2" xfId="539"/>
    <cellStyle name="Walutowy 5 5 3" xfId="837"/>
    <cellStyle name="Walutowy 5 5 4" xfId="1135"/>
    <cellStyle name="Walutowy 5 6" xfId="291"/>
    <cellStyle name="Walutowy 5 6 2" xfId="592"/>
    <cellStyle name="Walutowy 5 6 3" xfId="890"/>
    <cellStyle name="Walutowy 5 6 4" xfId="1188"/>
    <cellStyle name="Walutowy 5 7" xfId="356"/>
    <cellStyle name="Walutowy 5 7 2" xfId="657"/>
    <cellStyle name="Walutowy 5 7 3" xfId="955"/>
    <cellStyle name="Walutowy 5 7 4" xfId="1243"/>
    <cellStyle name="Walutowy 5 8" xfId="379"/>
    <cellStyle name="Walutowy 5 9" xfId="677"/>
    <cellStyle name="Walutowy 6" xfId="90"/>
    <cellStyle name="Walutowy 6 2" xfId="144"/>
    <cellStyle name="Walutowy 6 2 2" xfId="445"/>
    <cellStyle name="Walutowy 6 2 3" xfId="743"/>
    <cellStyle name="Walutowy 6 2 4" xfId="1041"/>
    <cellStyle name="Walutowy 6 3" xfId="197"/>
    <cellStyle name="Walutowy 6 3 2" xfId="498"/>
    <cellStyle name="Walutowy 6 3 3" xfId="796"/>
    <cellStyle name="Walutowy 6 3 4" xfId="1094"/>
    <cellStyle name="Walutowy 6 4" xfId="251"/>
    <cellStyle name="Walutowy 6 4 2" xfId="552"/>
    <cellStyle name="Walutowy 6 4 3" xfId="850"/>
    <cellStyle name="Walutowy 6 4 4" xfId="1148"/>
    <cellStyle name="Walutowy 6 5" xfId="304"/>
    <cellStyle name="Walutowy 6 5 2" xfId="605"/>
    <cellStyle name="Walutowy 6 5 3" xfId="903"/>
    <cellStyle name="Walutowy 6 5 4" xfId="1201"/>
    <cellStyle name="Walutowy 6 6" xfId="342"/>
    <cellStyle name="Walutowy 6 6 2" xfId="643"/>
    <cellStyle name="Walutowy 6 6 3" xfId="941"/>
    <cellStyle name="Walutowy 6 6 4" xfId="1234"/>
    <cellStyle name="Walutowy 6 7" xfId="392"/>
    <cellStyle name="Walutowy 6 8" xfId="690"/>
    <cellStyle name="Walutowy 6 9" xfId="988"/>
    <cellStyle name="Walutowy 7" xfId="123"/>
    <cellStyle name="Walutowy 7 2" xfId="424"/>
    <cellStyle name="Walutowy 7 3" xfId="722"/>
    <cellStyle name="Walutowy 7 4" xfId="1020"/>
    <cellStyle name="Walutowy 8" xfId="176"/>
    <cellStyle name="Walutowy 8 2" xfId="477"/>
    <cellStyle name="Walutowy 8 3" xfId="775"/>
    <cellStyle name="Walutowy 8 4" xfId="1073"/>
    <cellStyle name="Walutowy 9" xfId="230"/>
    <cellStyle name="Walutowy 9 2" xfId="531"/>
    <cellStyle name="Walutowy 9 3" xfId="829"/>
    <cellStyle name="Walutowy 9 4" xfId="1127"/>
    <cellStyle name="Złe 2" xfId="46"/>
  </cellStyles>
  <dxfs count="0"/>
  <tableStyles count="0" defaultTableStyle="TableStyleMedium2" defaultPivotStyle="PivotStyleLight16"/>
  <colors>
    <mruColors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strzewski Karol" id="{CDFC3FC7-089D-49B2-ABC1-11D8073D713A}" userId="S-1-5-21-108011500-2230804570-2763018103-8286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852" dT="2025-03-27T12:29:49.94" personId="{CDFC3FC7-089D-49B2-ABC1-11D8073D713A}" id="{3C9B4865-F396-4856-9B70-7154B47F732D}">
    <text>W tym 135 603 zł dla gminy Kamienica i 33 060 zł dla wyodrębnionej z tej gminy -gminy Szczawa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9"/>
  <sheetViews>
    <sheetView tabSelected="1" zoomScale="84" zoomScaleNormal="84" workbookViewId="0">
      <pane xSplit="7" ySplit="2" topLeftCell="H76" activePane="bottomRight" state="frozen"/>
      <selection pane="topRight" activeCell="H1" sqref="H1"/>
      <selection pane="bottomLeft" activeCell="A4" sqref="A4"/>
      <selection pane="bottomRight" activeCell="A108" sqref="A108"/>
    </sheetView>
  </sheetViews>
  <sheetFormatPr defaultColWidth="9.140625" defaultRowHeight="12.75"/>
  <cols>
    <col min="1" max="1" width="5.7109375" style="77" customWidth="1"/>
    <col min="2" max="2" width="9.5703125" style="66" customWidth="1"/>
    <col min="3" max="3" width="6.85546875" style="2" customWidth="1"/>
    <col min="4" max="4" width="23.85546875" style="2" customWidth="1"/>
    <col min="5" max="5" width="11.140625" style="2" customWidth="1"/>
    <col min="6" max="6" width="7.28515625" style="1" customWidth="1"/>
    <col min="7" max="7" width="10.42578125" style="4" customWidth="1"/>
    <col min="8" max="8" width="28.28515625" style="4" hidden="1" customWidth="1"/>
    <col min="9" max="9" width="27" style="4" hidden="1" customWidth="1"/>
    <col min="10" max="10" width="23.42578125" style="5" customWidth="1"/>
    <col min="11" max="11" width="19.5703125" style="22" customWidth="1"/>
    <col min="12" max="12" width="17.42578125" style="22" customWidth="1"/>
    <col min="13" max="13" width="16" style="22" customWidth="1"/>
    <col min="14" max="14" width="20.140625" style="9" customWidth="1"/>
    <col min="15" max="15" width="10.140625" style="3" hidden="1" customWidth="1"/>
    <col min="16" max="16" width="19.85546875" style="3" hidden="1" customWidth="1"/>
    <col min="17" max="17" width="2.85546875" style="7" hidden="1" customWidth="1"/>
    <col min="18" max="18" width="25.140625" style="10" customWidth="1"/>
    <col min="19" max="19" width="22" style="10" customWidth="1"/>
    <col min="20" max="20" width="26.7109375" style="11" customWidth="1"/>
    <col min="21" max="21" width="19.5703125" style="11" customWidth="1"/>
    <col min="22" max="22" width="25.7109375" style="11" customWidth="1"/>
    <col min="23" max="23" width="32.5703125" style="60" hidden="1" customWidth="1"/>
    <col min="24" max="16384" width="9.140625" style="3"/>
  </cols>
  <sheetData>
    <row r="1" spans="1:31" s="6" customFormat="1" ht="191.25">
      <c r="A1" s="84" t="s">
        <v>249</v>
      </c>
      <c r="B1" s="85" t="s">
        <v>248</v>
      </c>
      <c r="C1" s="38" t="s">
        <v>244</v>
      </c>
      <c r="D1" s="38" t="s">
        <v>26</v>
      </c>
      <c r="E1" s="38" t="s">
        <v>245</v>
      </c>
      <c r="F1" s="39" t="s">
        <v>242</v>
      </c>
      <c r="G1" s="39" t="s">
        <v>27</v>
      </c>
      <c r="H1" s="39"/>
      <c r="I1" s="39"/>
      <c r="J1" s="39" t="s">
        <v>7</v>
      </c>
      <c r="K1" s="40" t="s">
        <v>132</v>
      </c>
      <c r="L1" s="40" t="s">
        <v>134</v>
      </c>
      <c r="M1" s="40" t="s">
        <v>133</v>
      </c>
      <c r="N1" s="41" t="s">
        <v>246</v>
      </c>
      <c r="O1" s="50" t="s">
        <v>58</v>
      </c>
      <c r="P1" s="50" t="s">
        <v>8</v>
      </c>
      <c r="Q1" s="51" t="s">
        <v>57</v>
      </c>
      <c r="R1" s="42" t="s">
        <v>247</v>
      </c>
      <c r="S1" s="42" t="s">
        <v>135</v>
      </c>
      <c r="T1" s="42" t="s">
        <v>250</v>
      </c>
      <c r="U1" s="42" t="s">
        <v>251</v>
      </c>
      <c r="V1" s="42" t="s">
        <v>252</v>
      </c>
      <c r="W1" s="40" t="s">
        <v>139</v>
      </c>
    </row>
    <row r="2" spans="1:31" s="6" customFormat="1" ht="14.25" customHeight="1">
      <c r="A2" s="74"/>
      <c r="B2" s="63"/>
      <c r="C2" s="79">
        <v>1</v>
      </c>
      <c r="D2" s="79">
        <v>2</v>
      </c>
      <c r="E2" s="79">
        <v>3</v>
      </c>
      <c r="F2" s="80">
        <v>4</v>
      </c>
      <c r="G2" s="80">
        <v>5</v>
      </c>
      <c r="H2" s="39"/>
      <c r="I2" s="39"/>
      <c r="J2" s="80">
        <v>6</v>
      </c>
      <c r="K2" s="81">
        <v>7</v>
      </c>
      <c r="L2" s="81">
        <v>8</v>
      </c>
      <c r="M2" s="81">
        <v>9</v>
      </c>
      <c r="N2" s="82">
        <v>10</v>
      </c>
      <c r="O2" s="52">
        <v>11</v>
      </c>
      <c r="P2" s="52">
        <v>12</v>
      </c>
      <c r="Q2" s="53">
        <v>13</v>
      </c>
      <c r="R2" s="83">
        <v>14</v>
      </c>
      <c r="S2" s="83">
        <v>16</v>
      </c>
      <c r="T2" s="83">
        <v>17</v>
      </c>
      <c r="U2" s="83">
        <v>18</v>
      </c>
      <c r="V2" s="83">
        <v>19</v>
      </c>
      <c r="W2" s="43">
        <v>20</v>
      </c>
    </row>
    <row r="3" spans="1:31">
      <c r="A3" s="75">
        <v>1</v>
      </c>
      <c r="B3" s="73">
        <v>2601013</v>
      </c>
      <c r="C3" s="14" t="s">
        <v>49</v>
      </c>
      <c r="D3" s="14" t="s">
        <v>29</v>
      </c>
      <c r="E3" s="14" t="s">
        <v>29</v>
      </c>
      <c r="F3" s="14" t="s">
        <v>138</v>
      </c>
      <c r="G3" s="16" t="s">
        <v>25</v>
      </c>
      <c r="H3" s="16" t="s">
        <v>143</v>
      </c>
      <c r="I3" s="16" t="str">
        <f t="shared" ref="I3:I53" si="0">CONCATENATE(G3," ",H3)</f>
        <v>M-Gm Busko-Zdrój (3)</v>
      </c>
      <c r="J3" s="15" t="s">
        <v>60</v>
      </c>
      <c r="K3" s="70">
        <v>30093</v>
      </c>
      <c r="L3" s="71">
        <v>4019</v>
      </c>
      <c r="M3" s="36">
        <v>34</v>
      </c>
      <c r="N3" s="78">
        <v>5444.73</v>
      </c>
      <c r="O3" s="26">
        <f t="shared" ref="O3:O34" si="1" xml:space="preserve"> ROUNDDOWN(M3/K3,10)</f>
        <v>1.1298307999999999E-3</v>
      </c>
      <c r="P3" s="26">
        <f t="shared" ref="P3:P34" si="2">ROUNDDOWN(L3*O3/N3,10)</f>
        <v>8.3397889999999996E-4</v>
      </c>
      <c r="Q3" s="25">
        <f t="shared" ref="Q3:Q34" si="3">ROUNDDOWN(P3/$P$106,10)</f>
        <v>6.9018923000000003E-3</v>
      </c>
      <c r="R3" s="54">
        <v>152085</v>
      </c>
      <c r="S3" s="56"/>
      <c r="T3" s="32"/>
      <c r="U3" s="56"/>
      <c r="V3" s="33"/>
      <c r="W3" s="55">
        <f t="shared" ref="W3:W34" si="4">MIN(R3:U3)</f>
        <v>152085</v>
      </c>
    </row>
    <row r="4" spans="1:31">
      <c r="A4" s="75">
        <v>2</v>
      </c>
      <c r="B4" s="73">
        <v>2601022</v>
      </c>
      <c r="C4" s="14" t="s">
        <v>49</v>
      </c>
      <c r="D4" s="14" t="s">
        <v>29</v>
      </c>
      <c r="E4" s="14" t="s">
        <v>28</v>
      </c>
      <c r="F4" s="14" t="s">
        <v>137</v>
      </c>
      <c r="G4" s="16" t="s">
        <v>24</v>
      </c>
      <c r="H4" s="16" t="s">
        <v>144</v>
      </c>
      <c r="I4" s="16" t="str">
        <f t="shared" si="0"/>
        <v>Gm Gnojno (2)</v>
      </c>
      <c r="J4" s="15" t="s">
        <v>61</v>
      </c>
      <c r="K4" s="70">
        <v>4161</v>
      </c>
      <c r="L4" s="71">
        <v>551</v>
      </c>
      <c r="M4" s="36">
        <v>43</v>
      </c>
      <c r="N4" s="78">
        <v>2747.81</v>
      </c>
      <c r="O4" s="26">
        <f t="shared" si="1"/>
        <v>1.0334054299999999E-2</v>
      </c>
      <c r="P4" s="26">
        <f t="shared" si="2"/>
        <v>2.0722189000000001E-3</v>
      </c>
      <c r="Q4" s="25">
        <f t="shared" si="3"/>
        <v>1.71493928E-2</v>
      </c>
      <c r="R4" s="54">
        <v>377893</v>
      </c>
      <c r="S4" s="56"/>
      <c r="T4" s="32"/>
      <c r="U4" s="56"/>
      <c r="V4" s="33"/>
      <c r="W4" s="55">
        <f t="shared" si="4"/>
        <v>377893</v>
      </c>
    </row>
    <row r="5" spans="1:31">
      <c r="A5" s="75">
        <v>3</v>
      </c>
      <c r="B5" s="73">
        <v>2601033</v>
      </c>
      <c r="C5" s="14" t="s">
        <v>49</v>
      </c>
      <c r="D5" s="14" t="s">
        <v>29</v>
      </c>
      <c r="E5" s="14" t="s">
        <v>30</v>
      </c>
      <c r="F5" s="14" t="s">
        <v>138</v>
      </c>
      <c r="G5" s="16" t="s">
        <v>25</v>
      </c>
      <c r="H5" s="16" t="s">
        <v>145</v>
      </c>
      <c r="I5" s="16" t="str">
        <f t="shared" si="0"/>
        <v>M-Gm Nowy Korczyn (3)</v>
      </c>
      <c r="J5" s="15" t="s">
        <v>62</v>
      </c>
      <c r="K5" s="70">
        <v>5323</v>
      </c>
      <c r="L5" s="71">
        <v>665</v>
      </c>
      <c r="M5" s="36">
        <v>36</v>
      </c>
      <c r="N5" s="78">
        <v>3463.37</v>
      </c>
      <c r="O5" s="26">
        <f t="shared" si="1"/>
        <v>6.7631035000000001E-3</v>
      </c>
      <c r="P5" s="26">
        <f t="shared" si="2"/>
        <v>1.2985802E-3</v>
      </c>
      <c r="Q5" s="25">
        <f t="shared" si="3"/>
        <v>1.07468675E-2</v>
      </c>
      <c r="R5" s="54">
        <v>236811</v>
      </c>
      <c r="S5" s="56"/>
      <c r="T5" s="32"/>
      <c r="U5" s="56"/>
      <c r="V5" s="33"/>
      <c r="W5" s="55">
        <f t="shared" si="4"/>
        <v>236811</v>
      </c>
    </row>
    <row r="6" spans="1:31">
      <c r="A6" s="75">
        <v>4</v>
      </c>
      <c r="B6" s="73">
        <v>2601043</v>
      </c>
      <c r="C6" s="14" t="s">
        <v>49</v>
      </c>
      <c r="D6" s="14" t="s">
        <v>29</v>
      </c>
      <c r="E6" s="14" t="s">
        <v>31</v>
      </c>
      <c r="F6" s="14" t="s">
        <v>138</v>
      </c>
      <c r="G6" s="16" t="s">
        <v>25</v>
      </c>
      <c r="H6" s="16" t="s">
        <v>146</v>
      </c>
      <c r="I6" s="16" t="str">
        <f t="shared" si="0"/>
        <v>M-Gm Pacanów (3)</v>
      </c>
      <c r="J6" s="15" t="s">
        <v>63</v>
      </c>
      <c r="K6" s="70">
        <v>6681</v>
      </c>
      <c r="L6" s="71">
        <v>803</v>
      </c>
      <c r="M6" s="36">
        <v>30</v>
      </c>
      <c r="N6" s="78">
        <v>3380.91</v>
      </c>
      <c r="O6" s="26">
        <f t="shared" si="1"/>
        <v>4.4903457000000004E-3</v>
      </c>
      <c r="P6" s="26">
        <f t="shared" si="2"/>
        <v>1.066502E-3</v>
      </c>
      <c r="Q6" s="25">
        <f t="shared" si="3"/>
        <v>8.8262209000000008E-3</v>
      </c>
      <c r="R6" s="54">
        <v>194489</v>
      </c>
      <c r="S6" s="56"/>
      <c r="T6" s="32"/>
      <c r="U6" s="56"/>
      <c r="V6" s="33"/>
      <c r="W6" s="55">
        <f t="shared" si="4"/>
        <v>194489</v>
      </c>
    </row>
    <row r="7" spans="1:31">
      <c r="A7" s="75">
        <v>5</v>
      </c>
      <c r="B7" s="73">
        <v>2601052</v>
      </c>
      <c r="C7" s="14" t="s">
        <v>49</v>
      </c>
      <c r="D7" s="14" t="s">
        <v>29</v>
      </c>
      <c r="E7" s="14" t="s">
        <v>32</v>
      </c>
      <c r="F7" s="14" t="s">
        <v>137</v>
      </c>
      <c r="G7" s="16" t="s">
        <v>24</v>
      </c>
      <c r="H7" s="16" t="s">
        <v>147</v>
      </c>
      <c r="I7" s="16" t="str">
        <f t="shared" si="0"/>
        <v>Gm Solec-Zdrój (2)</v>
      </c>
      <c r="J7" s="15" t="s">
        <v>64</v>
      </c>
      <c r="K7" s="70">
        <v>4794</v>
      </c>
      <c r="L7" s="71">
        <v>641</v>
      </c>
      <c r="M7" s="36">
        <v>27</v>
      </c>
      <c r="N7" s="78">
        <v>3757.74</v>
      </c>
      <c r="O7" s="26">
        <f t="shared" si="1"/>
        <v>5.6320399999999996E-3</v>
      </c>
      <c r="P7" s="26">
        <f t="shared" si="2"/>
        <v>9.607204E-4</v>
      </c>
      <c r="Q7" s="25">
        <f t="shared" si="3"/>
        <v>7.9507872E-3</v>
      </c>
      <c r="R7" s="54">
        <v>175198</v>
      </c>
      <c r="S7" s="56"/>
      <c r="T7" s="32"/>
      <c r="U7" s="56"/>
      <c r="V7" s="33"/>
      <c r="W7" s="55">
        <f t="shared" si="4"/>
        <v>175198</v>
      </c>
    </row>
    <row r="8" spans="1:31">
      <c r="A8" s="75">
        <v>6</v>
      </c>
      <c r="B8" s="73">
        <v>2601063</v>
      </c>
      <c r="C8" s="14" t="s">
        <v>49</v>
      </c>
      <c r="D8" s="14" t="s">
        <v>29</v>
      </c>
      <c r="E8" s="14" t="s">
        <v>33</v>
      </c>
      <c r="F8" s="14" t="s">
        <v>138</v>
      </c>
      <c r="G8" s="16" t="s">
        <v>25</v>
      </c>
      <c r="H8" s="16" t="s">
        <v>148</v>
      </c>
      <c r="I8" s="16" t="str">
        <f t="shared" si="0"/>
        <v>M-Gm Stopnica (3)</v>
      </c>
      <c r="J8" s="15" t="s">
        <v>65</v>
      </c>
      <c r="K8" s="70">
        <v>6922</v>
      </c>
      <c r="L8" s="71">
        <v>853</v>
      </c>
      <c r="M8" s="36">
        <v>31</v>
      </c>
      <c r="N8" s="78">
        <v>4172.32</v>
      </c>
      <c r="O8" s="26">
        <f t="shared" si="1"/>
        <v>4.4784743999999998E-3</v>
      </c>
      <c r="P8" s="26">
        <f t="shared" si="2"/>
        <v>9.15591E-4</v>
      </c>
      <c r="Q8" s="25">
        <f t="shared" si="3"/>
        <v>7.5773026000000004E-3</v>
      </c>
      <c r="R8" s="54">
        <v>166968</v>
      </c>
      <c r="S8" s="56"/>
      <c r="T8" s="32"/>
      <c r="U8" s="56"/>
      <c r="V8" s="33"/>
      <c r="W8" s="55">
        <f t="shared" si="4"/>
        <v>166968</v>
      </c>
      <c r="AE8" s="3" t="s">
        <v>253</v>
      </c>
    </row>
    <row r="9" spans="1:31">
      <c r="A9" s="75">
        <v>7</v>
      </c>
      <c r="B9" s="73">
        <v>2601072</v>
      </c>
      <c r="C9" s="14" t="s">
        <v>49</v>
      </c>
      <c r="D9" s="14" t="s">
        <v>29</v>
      </c>
      <c r="E9" s="14" t="s">
        <v>34</v>
      </c>
      <c r="F9" s="14" t="s">
        <v>137</v>
      </c>
      <c r="G9" s="16" t="s">
        <v>24</v>
      </c>
      <c r="H9" s="16" t="s">
        <v>149</v>
      </c>
      <c r="I9" s="16" t="str">
        <f t="shared" si="0"/>
        <v>Gm Tuczępy (2)</v>
      </c>
      <c r="J9" s="15" t="s">
        <v>66</v>
      </c>
      <c r="K9" s="70">
        <v>3519</v>
      </c>
      <c r="L9" s="71">
        <v>435</v>
      </c>
      <c r="M9" s="36">
        <v>18</v>
      </c>
      <c r="N9" s="78">
        <v>5013.01</v>
      </c>
      <c r="O9" s="26">
        <f t="shared" si="1"/>
        <v>5.1150895000000004E-3</v>
      </c>
      <c r="P9" s="26">
        <f t="shared" si="2"/>
        <v>4.4385779999999998E-4</v>
      </c>
      <c r="Q9" s="25">
        <f t="shared" si="3"/>
        <v>3.6733047999999999E-3</v>
      </c>
      <c r="R9" s="54">
        <v>80942</v>
      </c>
      <c r="S9" s="56"/>
      <c r="T9" s="32"/>
      <c r="U9" s="56"/>
      <c r="V9" s="33"/>
      <c r="W9" s="55">
        <f t="shared" si="4"/>
        <v>80942</v>
      </c>
    </row>
    <row r="10" spans="1:31">
      <c r="A10" s="75">
        <v>8</v>
      </c>
      <c r="B10" s="73">
        <v>2601083</v>
      </c>
      <c r="C10" s="14" t="s">
        <v>49</v>
      </c>
      <c r="D10" s="14" t="s">
        <v>29</v>
      </c>
      <c r="E10" s="14" t="s">
        <v>35</v>
      </c>
      <c r="F10" s="14" t="s">
        <v>138</v>
      </c>
      <c r="G10" s="16" t="s">
        <v>25</v>
      </c>
      <c r="H10" s="16" t="s">
        <v>150</v>
      </c>
      <c r="I10" s="16" t="str">
        <f t="shared" si="0"/>
        <v>M-Gm Wiślica (3)</v>
      </c>
      <c r="J10" s="15" t="s">
        <v>67</v>
      </c>
      <c r="K10" s="70">
        <v>4990</v>
      </c>
      <c r="L10" s="71">
        <v>607</v>
      </c>
      <c r="M10" s="36">
        <v>16</v>
      </c>
      <c r="N10" s="78">
        <v>3881.06</v>
      </c>
      <c r="O10" s="26">
        <f t="shared" si="1"/>
        <v>3.2064127999999999E-3</v>
      </c>
      <c r="P10" s="26">
        <f t="shared" si="2"/>
        <v>5.0148469999999998E-4</v>
      </c>
      <c r="Q10" s="25">
        <f t="shared" si="3"/>
        <v>4.1502170000000003E-3</v>
      </c>
      <c r="R10" s="54">
        <v>91451</v>
      </c>
      <c r="S10" s="56"/>
      <c r="T10" s="32"/>
      <c r="U10" s="56"/>
      <c r="V10" s="33"/>
      <c r="W10" s="55">
        <f t="shared" si="4"/>
        <v>91451</v>
      </c>
    </row>
    <row r="11" spans="1:31">
      <c r="A11" s="75">
        <v>9</v>
      </c>
      <c r="B11" s="73">
        <v>2602012</v>
      </c>
      <c r="C11" s="14" t="s">
        <v>49</v>
      </c>
      <c r="D11" s="14" t="s">
        <v>28</v>
      </c>
      <c r="E11" s="14" t="s">
        <v>29</v>
      </c>
      <c r="F11" s="14" t="s">
        <v>137</v>
      </c>
      <c r="G11" s="16" t="s">
        <v>24</v>
      </c>
      <c r="H11" s="16" t="s">
        <v>151</v>
      </c>
      <c r="I11" s="16" t="str">
        <f t="shared" si="0"/>
        <v>Gm Imielno (2)</v>
      </c>
      <c r="J11" s="15" t="s">
        <v>68</v>
      </c>
      <c r="K11" s="70">
        <v>4118</v>
      </c>
      <c r="L11" s="71">
        <v>565</v>
      </c>
      <c r="M11" s="36">
        <v>43</v>
      </c>
      <c r="N11" s="78">
        <v>2798.55</v>
      </c>
      <c r="O11" s="26">
        <f t="shared" si="1"/>
        <v>1.04419621E-2</v>
      </c>
      <c r="P11" s="26">
        <f t="shared" si="2"/>
        <v>2.1081303999999999E-3</v>
      </c>
      <c r="Q11" s="25">
        <f t="shared" si="3"/>
        <v>1.7446591399999999E-2</v>
      </c>
      <c r="R11" s="54">
        <v>384442</v>
      </c>
      <c r="S11" s="56"/>
      <c r="T11" s="32"/>
      <c r="U11" s="56"/>
      <c r="V11" s="33"/>
      <c r="W11" s="55">
        <f t="shared" si="4"/>
        <v>384442</v>
      </c>
    </row>
    <row r="12" spans="1:31">
      <c r="A12" s="75">
        <v>10</v>
      </c>
      <c r="B12" s="73">
        <v>2602023</v>
      </c>
      <c r="C12" s="14" t="s">
        <v>49</v>
      </c>
      <c r="D12" s="14" t="s">
        <v>28</v>
      </c>
      <c r="E12" s="14" t="s">
        <v>28</v>
      </c>
      <c r="F12" s="14" t="s">
        <v>138</v>
      </c>
      <c r="G12" s="16" t="s">
        <v>25</v>
      </c>
      <c r="H12" s="16" t="s">
        <v>152</v>
      </c>
      <c r="I12" s="16" t="str">
        <f t="shared" si="0"/>
        <v>M-Gm Jędrzejów (3)</v>
      </c>
      <c r="J12" s="15" t="s">
        <v>69</v>
      </c>
      <c r="K12" s="70">
        <v>25977</v>
      </c>
      <c r="L12" s="71">
        <v>3531</v>
      </c>
      <c r="M12" s="36">
        <v>80</v>
      </c>
      <c r="N12" s="78">
        <v>4378.32</v>
      </c>
      <c r="O12" s="26">
        <f t="shared" si="1"/>
        <v>3.0796473000000001E-3</v>
      </c>
      <c r="P12" s="26">
        <f t="shared" si="2"/>
        <v>2.4836545999999998E-3</v>
      </c>
      <c r="Q12" s="25">
        <f t="shared" si="3"/>
        <v>2.0554376999999999E-2</v>
      </c>
      <c r="R12" s="54">
        <v>452923</v>
      </c>
      <c r="S12" s="56"/>
      <c r="T12" s="32"/>
      <c r="U12" s="56"/>
      <c r="V12" s="33"/>
      <c r="W12" s="55">
        <f t="shared" si="4"/>
        <v>452923</v>
      </c>
    </row>
    <row r="13" spans="1:31">
      <c r="A13" s="75">
        <v>11</v>
      </c>
      <c r="B13" s="73">
        <v>2602033</v>
      </c>
      <c r="C13" s="14" t="s">
        <v>49</v>
      </c>
      <c r="D13" s="14" t="s">
        <v>28</v>
      </c>
      <c r="E13" s="14" t="s">
        <v>30</v>
      </c>
      <c r="F13" s="14" t="s">
        <v>138</v>
      </c>
      <c r="G13" s="16" t="s">
        <v>25</v>
      </c>
      <c r="H13" s="16" t="s">
        <v>153</v>
      </c>
      <c r="I13" s="16" t="str">
        <f t="shared" si="0"/>
        <v>M-Gm Małogoszcz (3)</v>
      </c>
      <c r="J13" s="15" t="s">
        <v>70</v>
      </c>
      <c r="K13" s="70">
        <v>10894</v>
      </c>
      <c r="L13" s="71">
        <v>1582</v>
      </c>
      <c r="M13" s="36">
        <v>31</v>
      </c>
      <c r="N13" s="78">
        <v>5100.4399999999996</v>
      </c>
      <c r="O13" s="26">
        <f t="shared" si="1"/>
        <v>2.8456029999999999E-3</v>
      </c>
      <c r="P13" s="26">
        <f t="shared" si="2"/>
        <v>8.8261869999999997E-4</v>
      </c>
      <c r="Q13" s="25">
        <f t="shared" si="3"/>
        <v>7.3044284999999997E-3</v>
      </c>
      <c r="R13" s="54">
        <v>160955</v>
      </c>
      <c r="S13" s="56"/>
      <c r="T13" s="32"/>
      <c r="U13" s="56"/>
      <c r="V13" s="33"/>
      <c r="W13" s="55">
        <f t="shared" si="4"/>
        <v>160955</v>
      </c>
    </row>
    <row r="14" spans="1:31">
      <c r="A14" s="75">
        <v>12</v>
      </c>
      <c r="B14" s="73">
        <v>2602042</v>
      </c>
      <c r="C14" s="14" t="s">
        <v>49</v>
      </c>
      <c r="D14" s="14" t="s">
        <v>28</v>
      </c>
      <c r="E14" s="14" t="s">
        <v>31</v>
      </c>
      <c r="F14" s="14" t="s">
        <v>137</v>
      </c>
      <c r="G14" s="16" t="s">
        <v>24</v>
      </c>
      <c r="H14" s="16" t="s">
        <v>154</v>
      </c>
      <c r="I14" s="16" t="str">
        <f t="shared" si="0"/>
        <v>Gm Nagłowice (2)</v>
      </c>
      <c r="J14" s="15" t="s">
        <v>71</v>
      </c>
      <c r="K14" s="70">
        <v>4593</v>
      </c>
      <c r="L14" s="71">
        <v>661</v>
      </c>
      <c r="M14" s="36">
        <v>25</v>
      </c>
      <c r="N14" s="78">
        <v>3735.03</v>
      </c>
      <c r="O14" s="26">
        <f t="shared" si="1"/>
        <v>5.4430655000000001E-3</v>
      </c>
      <c r="P14" s="26">
        <f t="shared" si="2"/>
        <v>9.6327640000000003E-4</v>
      </c>
      <c r="Q14" s="25">
        <f t="shared" si="3"/>
        <v>7.9719403000000008E-3</v>
      </c>
      <c r="R14" s="54">
        <v>175664</v>
      </c>
      <c r="S14" s="56"/>
      <c r="T14" s="32"/>
      <c r="U14" s="56"/>
      <c r="V14" s="33"/>
      <c r="W14" s="55">
        <f t="shared" si="4"/>
        <v>175664</v>
      </c>
    </row>
    <row r="15" spans="1:31">
      <c r="A15" s="75">
        <v>13</v>
      </c>
      <c r="B15" s="73">
        <v>2602052</v>
      </c>
      <c r="C15" s="14" t="s">
        <v>49</v>
      </c>
      <c r="D15" s="14" t="s">
        <v>28</v>
      </c>
      <c r="E15" s="14" t="s">
        <v>32</v>
      </c>
      <c r="F15" s="14" t="s">
        <v>137</v>
      </c>
      <c r="G15" s="16" t="s">
        <v>24</v>
      </c>
      <c r="H15" s="16" t="s">
        <v>155</v>
      </c>
      <c r="I15" s="16" t="str">
        <f t="shared" si="0"/>
        <v>Gm Oksa (2)</v>
      </c>
      <c r="J15" s="15" t="s">
        <v>72</v>
      </c>
      <c r="K15" s="70">
        <v>4309</v>
      </c>
      <c r="L15" s="71">
        <v>601</v>
      </c>
      <c r="M15" s="36">
        <v>34</v>
      </c>
      <c r="N15" s="78">
        <v>3368.43</v>
      </c>
      <c r="O15" s="26">
        <f t="shared" si="1"/>
        <v>7.8904617999999999E-3</v>
      </c>
      <c r="P15" s="26">
        <f t="shared" si="2"/>
        <v>1.4078272E-3</v>
      </c>
      <c r="Q15" s="25">
        <f t="shared" si="3"/>
        <v>1.1650980300000001E-2</v>
      </c>
      <c r="R15" s="54">
        <v>256733</v>
      </c>
      <c r="S15" s="56"/>
      <c r="T15" s="32"/>
      <c r="U15" s="56"/>
      <c r="V15" s="33"/>
      <c r="W15" s="55">
        <f t="shared" si="4"/>
        <v>256733</v>
      </c>
    </row>
    <row r="16" spans="1:31">
      <c r="A16" s="75">
        <v>14</v>
      </c>
      <c r="B16" s="73">
        <v>2602063</v>
      </c>
      <c r="C16" s="14" t="s">
        <v>49</v>
      </c>
      <c r="D16" s="14" t="s">
        <v>28</v>
      </c>
      <c r="E16" s="14" t="s">
        <v>33</v>
      </c>
      <c r="F16" s="14" t="s">
        <v>138</v>
      </c>
      <c r="G16" s="16" t="s">
        <v>25</v>
      </c>
      <c r="H16" s="16" t="s">
        <v>156</v>
      </c>
      <c r="I16" s="16" t="str">
        <f t="shared" si="0"/>
        <v>M-Gm Sędziszów (3)</v>
      </c>
      <c r="J16" s="15" t="s">
        <v>73</v>
      </c>
      <c r="K16" s="70">
        <v>11511</v>
      </c>
      <c r="L16" s="71">
        <v>1563</v>
      </c>
      <c r="M16" s="36">
        <v>28</v>
      </c>
      <c r="N16" s="78">
        <v>5146.7</v>
      </c>
      <c r="O16" s="26">
        <f t="shared" si="1"/>
        <v>2.4324558999999999E-3</v>
      </c>
      <c r="P16" s="26">
        <f t="shared" si="2"/>
        <v>7.3871189999999995E-4</v>
      </c>
      <c r="Q16" s="25">
        <f t="shared" si="3"/>
        <v>6.1134759999999996E-3</v>
      </c>
      <c r="R16" s="54">
        <v>134712</v>
      </c>
      <c r="S16" s="56"/>
      <c r="T16" s="32"/>
      <c r="U16" s="56"/>
      <c r="V16" s="33"/>
      <c r="W16" s="55">
        <f t="shared" si="4"/>
        <v>134712</v>
      </c>
    </row>
    <row r="17" spans="1:23">
      <c r="A17" s="75">
        <v>15</v>
      </c>
      <c r="B17" s="73">
        <v>2602072</v>
      </c>
      <c r="C17" s="14" t="s">
        <v>49</v>
      </c>
      <c r="D17" s="14" t="s">
        <v>28</v>
      </c>
      <c r="E17" s="14" t="s">
        <v>34</v>
      </c>
      <c r="F17" s="14" t="s">
        <v>137</v>
      </c>
      <c r="G17" s="16" t="s">
        <v>24</v>
      </c>
      <c r="H17" s="16" t="s">
        <v>141</v>
      </c>
      <c r="I17" s="16" t="str">
        <f t="shared" si="0"/>
        <v>Gm Słupia (2)</v>
      </c>
      <c r="J17" s="15" t="s">
        <v>74</v>
      </c>
      <c r="K17" s="70">
        <v>3825</v>
      </c>
      <c r="L17" s="71">
        <v>556</v>
      </c>
      <c r="M17" s="36">
        <v>19</v>
      </c>
      <c r="N17" s="78">
        <v>3916.91</v>
      </c>
      <c r="O17" s="26">
        <f t="shared" si="1"/>
        <v>4.9673202E-3</v>
      </c>
      <c r="P17" s="26">
        <f t="shared" si="2"/>
        <v>7.0510419999999998E-4</v>
      </c>
      <c r="Q17" s="25">
        <f t="shared" si="3"/>
        <v>5.8353433999999999E-3</v>
      </c>
      <c r="R17" s="54">
        <v>128584</v>
      </c>
      <c r="S17" s="56"/>
      <c r="T17" s="32"/>
      <c r="U17" s="56"/>
      <c r="V17" s="33"/>
      <c r="W17" s="55">
        <f t="shared" si="4"/>
        <v>128584</v>
      </c>
    </row>
    <row r="18" spans="1:23">
      <c r="A18" s="75">
        <v>16</v>
      </c>
      <c r="B18" s="73">
        <v>2602083</v>
      </c>
      <c r="C18" s="14" t="s">
        <v>49</v>
      </c>
      <c r="D18" s="14" t="s">
        <v>28</v>
      </c>
      <c r="E18" s="14" t="s">
        <v>35</v>
      </c>
      <c r="F18" s="14" t="s">
        <v>138</v>
      </c>
      <c r="G18" s="16" t="s">
        <v>25</v>
      </c>
      <c r="H18" s="16" t="s">
        <v>157</v>
      </c>
      <c r="I18" s="16" t="str">
        <f t="shared" si="0"/>
        <v>M-Gm Sobków (2)</v>
      </c>
      <c r="J18" s="15" t="s">
        <v>75</v>
      </c>
      <c r="K18" s="70">
        <v>8262</v>
      </c>
      <c r="L18" s="71">
        <v>1294</v>
      </c>
      <c r="M18" s="36">
        <v>27</v>
      </c>
      <c r="N18" s="78">
        <v>4128.8999999999996</v>
      </c>
      <c r="O18" s="26">
        <f t="shared" si="1"/>
        <v>3.2679737999999998E-3</v>
      </c>
      <c r="P18" s="26">
        <f t="shared" si="2"/>
        <v>1.0241851E-3</v>
      </c>
      <c r="Q18" s="25">
        <f t="shared" si="3"/>
        <v>8.4760120999999994E-3</v>
      </c>
      <c r="R18" s="54">
        <v>186772</v>
      </c>
      <c r="S18" s="56"/>
      <c r="T18" s="32"/>
      <c r="U18" s="56"/>
      <c r="V18" s="33"/>
      <c r="W18" s="55">
        <f t="shared" si="4"/>
        <v>186772</v>
      </c>
    </row>
    <row r="19" spans="1:23">
      <c r="A19" s="75">
        <v>17</v>
      </c>
      <c r="B19" s="73">
        <v>2602093</v>
      </c>
      <c r="C19" s="14" t="s">
        <v>49</v>
      </c>
      <c r="D19" s="14" t="s">
        <v>28</v>
      </c>
      <c r="E19" s="14" t="s">
        <v>36</v>
      </c>
      <c r="F19" s="14" t="s">
        <v>138</v>
      </c>
      <c r="G19" s="16" t="s">
        <v>25</v>
      </c>
      <c r="H19" s="16" t="s">
        <v>158</v>
      </c>
      <c r="I19" s="16" t="str">
        <f t="shared" si="0"/>
        <v>M-Gm Wodzisław (3)</v>
      </c>
      <c r="J19" s="15" t="s">
        <v>76</v>
      </c>
      <c r="K19" s="70">
        <v>6211</v>
      </c>
      <c r="L19" s="71">
        <v>789</v>
      </c>
      <c r="M19" s="36">
        <v>34</v>
      </c>
      <c r="N19" s="78">
        <v>3541.67</v>
      </c>
      <c r="O19" s="26">
        <f t="shared" si="1"/>
        <v>5.4741586999999996E-3</v>
      </c>
      <c r="P19" s="26">
        <f t="shared" si="2"/>
        <v>1.2195126000000001E-3</v>
      </c>
      <c r="Q19" s="25">
        <f t="shared" si="3"/>
        <v>1.0092515099999999E-2</v>
      </c>
      <c r="R19" s="54">
        <v>222392</v>
      </c>
      <c r="S19" s="56"/>
      <c r="T19" s="32"/>
      <c r="U19" s="56"/>
      <c r="V19" s="33"/>
      <c r="W19" s="55">
        <f t="shared" si="4"/>
        <v>222392</v>
      </c>
    </row>
    <row r="20" spans="1:23">
      <c r="A20" s="75">
        <v>18</v>
      </c>
      <c r="B20" s="73">
        <v>2603012</v>
      </c>
      <c r="C20" s="14" t="s">
        <v>49</v>
      </c>
      <c r="D20" s="14" t="s">
        <v>30</v>
      </c>
      <c r="E20" s="14" t="s">
        <v>29</v>
      </c>
      <c r="F20" s="14" t="s">
        <v>137</v>
      </c>
      <c r="G20" s="16" t="s">
        <v>24</v>
      </c>
      <c r="H20" s="16" t="s">
        <v>159</v>
      </c>
      <c r="I20" s="16" t="str">
        <f t="shared" si="0"/>
        <v>Gm Bejsce (2)</v>
      </c>
      <c r="J20" s="15" t="s">
        <v>77</v>
      </c>
      <c r="K20" s="70">
        <v>3774</v>
      </c>
      <c r="L20" s="71">
        <v>414</v>
      </c>
      <c r="M20" s="36">
        <v>7</v>
      </c>
      <c r="N20" s="78">
        <v>3718.24</v>
      </c>
      <c r="O20" s="26">
        <f t="shared" si="1"/>
        <v>1.8547959000000001E-3</v>
      </c>
      <c r="P20" s="26">
        <f t="shared" si="2"/>
        <v>2.065185E-4</v>
      </c>
      <c r="Q20" s="25">
        <f t="shared" si="3"/>
        <v>1.7091181E-3</v>
      </c>
      <c r="R20" s="54">
        <v>37661</v>
      </c>
      <c r="S20" s="56"/>
      <c r="T20" s="32"/>
      <c r="U20" s="56"/>
      <c r="V20" s="33"/>
      <c r="W20" s="55">
        <f t="shared" si="4"/>
        <v>37661</v>
      </c>
    </row>
    <row r="21" spans="1:23">
      <c r="A21" s="75">
        <v>19</v>
      </c>
      <c r="B21" s="73">
        <v>2603022</v>
      </c>
      <c r="C21" s="14" t="s">
        <v>49</v>
      </c>
      <c r="D21" s="14" t="s">
        <v>30</v>
      </c>
      <c r="E21" s="14" t="s">
        <v>28</v>
      </c>
      <c r="F21" s="14" t="s">
        <v>137</v>
      </c>
      <c r="G21" s="16" t="s">
        <v>24</v>
      </c>
      <c r="H21" s="16" t="s">
        <v>140</v>
      </c>
      <c r="I21" s="16" t="str">
        <f t="shared" si="0"/>
        <v>Gm Czarnocin (2)</v>
      </c>
      <c r="J21" s="15" t="s">
        <v>54</v>
      </c>
      <c r="K21" s="70">
        <v>3516</v>
      </c>
      <c r="L21" s="71">
        <v>398</v>
      </c>
      <c r="M21" s="36">
        <v>7</v>
      </c>
      <c r="N21" s="78">
        <v>3506.69</v>
      </c>
      <c r="O21" s="26">
        <f t="shared" si="1"/>
        <v>1.9908986999999999E-3</v>
      </c>
      <c r="P21" s="26">
        <f t="shared" si="2"/>
        <v>2.259617E-4</v>
      </c>
      <c r="Q21" s="25">
        <f t="shared" si="3"/>
        <v>1.8700272999999999E-3</v>
      </c>
      <c r="R21" s="54">
        <v>41206</v>
      </c>
      <c r="S21" s="56"/>
      <c r="T21" s="32"/>
      <c r="U21" s="56"/>
      <c r="V21" s="33"/>
      <c r="W21" s="55">
        <f t="shared" si="4"/>
        <v>41206</v>
      </c>
    </row>
    <row r="22" spans="1:23" ht="20.25" customHeight="1">
      <c r="A22" s="75">
        <v>20</v>
      </c>
      <c r="B22" s="73">
        <v>2603033</v>
      </c>
      <c r="C22" s="14" t="s">
        <v>49</v>
      </c>
      <c r="D22" s="14" t="s">
        <v>30</v>
      </c>
      <c r="E22" s="14" t="s">
        <v>30</v>
      </c>
      <c r="F22" s="14" t="s">
        <v>138</v>
      </c>
      <c r="G22" s="16" t="s">
        <v>25</v>
      </c>
      <c r="H22" s="16" t="s">
        <v>160</v>
      </c>
      <c r="I22" s="16" t="str">
        <f t="shared" si="0"/>
        <v>M-Gm Kazimierza Wielka (3)</v>
      </c>
      <c r="J22" s="15" t="s">
        <v>78</v>
      </c>
      <c r="K22" s="70">
        <v>14926</v>
      </c>
      <c r="L22" s="71">
        <v>1785</v>
      </c>
      <c r="M22" s="36">
        <v>113</v>
      </c>
      <c r="N22" s="78">
        <v>3939.85</v>
      </c>
      <c r="O22" s="26">
        <f t="shared" si="1"/>
        <v>7.5706819999999996E-3</v>
      </c>
      <c r="P22" s="26">
        <f t="shared" si="2"/>
        <v>3.4299953E-3</v>
      </c>
      <c r="Q22" s="25">
        <f t="shared" si="3"/>
        <v>2.8386159800000001E-2</v>
      </c>
      <c r="R22" s="54">
        <v>625500</v>
      </c>
      <c r="S22" s="56"/>
      <c r="T22" s="32"/>
      <c r="U22" s="56"/>
      <c r="V22" s="33"/>
      <c r="W22" s="55">
        <f t="shared" si="4"/>
        <v>625500</v>
      </c>
    </row>
    <row r="23" spans="1:23">
      <c r="A23" s="75">
        <v>21</v>
      </c>
      <c r="B23" s="73">
        <v>2603043</v>
      </c>
      <c r="C23" s="14" t="s">
        <v>49</v>
      </c>
      <c r="D23" s="14" t="s">
        <v>30</v>
      </c>
      <c r="E23" s="14" t="s">
        <v>31</v>
      </c>
      <c r="F23" s="14" t="s">
        <v>138</v>
      </c>
      <c r="G23" s="16" t="s">
        <v>25</v>
      </c>
      <c r="H23" s="16" t="s">
        <v>161</v>
      </c>
      <c r="I23" s="16" t="str">
        <f t="shared" si="0"/>
        <v>M-Gm Opatowiec (3)</v>
      </c>
      <c r="J23" s="15" t="s">
        <v>79</v>
      </c>
      <c r="K23" s="70">
        <v>2890</v>
      </c>
      <c r="L23" s="71">
        <v>295</v>
      </c>
      <c r="M23" s="36">
        <v>9</v>
      </c>
      <c r="N23" s="78">
        <v>4343.08</v>
      </c>
      <c r="O23" s="26">
        <f t="shared" si="1"/>
        <v>3.1141868E-3</v>
      </c>
      <c r="P23" s="26">
        <f t="shared" si="2"/>
        <v>2.115284E-4</v>
      </c>
      <c r="Q23" s="25">
        <f t="shared" si="3"/>
        <v>1.7505793E-3</v>
      </c>
      <c r="R23" s="54">
        <v>38574</v>
      </c>
      <c r="S23" s="56"/>
      <c r="T23" s="32"/>
      <c r="U23" s="56"/>
      <c r="V23" s="33"/>
      <c r="W23" s="55">
        <f t="shared" si="4"/>
        <v>38574</v>
      </c>
    </row>
    <row r="24" spans="1:23">
      <c r="A24" s="75">
        <v>22</v>
      </c>
      <c r="B24" s="73">
        <v>2603053</v>
      </c>
      <c r="C24" s="14" t="s">
        <v>49</v>
      </c>
      <c r="D24" s="14" t="s">
        <v>30</v>
      </c>
      <c r="E24" s="14" t="s">
        <v>32</v>
      </c>
      <c r="F24" s="14" t="s">
        <v>138</v>
      </c>
      <c r="G24" s="16" t="s">
        <v>25</v>
      </c>
      <c r="H24" s="16" t="s">
        <v>162</v>
      </c>
      <c r="I24" s="16" t="str">
        <f t="shared" si="0"/>
        <v>M-Gm Skalbmierz (3)</v>
      </c>
      <c r="J24" s="15" t="s">
        <v>80</v>
      </c>
      <c r="K24" s="70">
        <v>5976</v>
      </c>
      <c r="L24" s="71">
        <v>745</v>
      </c>
      <c r="M24" s="36">
        <v>34</v>
      </c>
      <c r="N24" s="78">
        <v>3848.41</v>
      </c>
      <c r="O24" s="26">
        <f t="shared" si="1"/>
        <v>5.6894242999999999E-3</v>
      </c>
      <c r="P24" s="26">
        <f t="shared" si="2"/>
        <v>1.1013953999999999E-3</v>
      </c>
      <c r="Q24" s="25">
        <f t="shared" si="3"/>
        <v>9.1149938000000003E-3</v>
      </c>
      <c r="R24" s="54">
        <v>200852</v>
      </c>
      <c r="S24" s="56"/>
      <c r="T24" s="32"/>
      <c r="U24" s="56"/>
      <c r="V24" s="33"/>
      <c r="W24" s="55">
        <f t="shared" si="4"/>
        <v>200852</v>
      </c>
    </row>
    <row r="25" spans="1:23">
      <c r="A25" s="75">
        <v>23</v>
      </c>
      <c r="B25" s="73">
        <v>2604012</v>
      </c>
      <c r="C25" s="14" t="s">
        <v>49</v>
      </c>
      <c r="D25" s="14" t="s">
        <v>31</v>
      </c>
      <c r="E25" s="14" t="s">
        <v>29</v>
      </c>
      <c r="F25" s="14" t="s">
        <v>137</v>
      </c>
      <c r="G25" s="16" t="s">
        <v>24</v>
      </c>
      <c r="H25" s="16" t="s">
        <v>163</v>
      </c>
      <c r="I25" s="16" t="str">
        <f t="shared" si="0"/>
        <v>Gm Bieliny (2)</v>
      </c>
      <c r="J25" s="15" t="s">
        <v>81</v>
      </c>
      <c r="K25" s="70">
        <v>9911</v>
      </c>
      <c r="L25" s="71">
        <v>1580</v>
      </c>
      <c r="M25" s="36">
        <v>71</v>
      </c>
      <c r="N25" s="78">
        <v>3256.49</v>
      </c>
      <c r="O25" s="26">
        <f t="shared" si="1"/>
        <v>7.1637573999999999E-3</v>
      </c>
      <c r="P25" s="26">
        <f t="shared" si="2"/>
        <v>3.4757474000000001E-3</v>
      </c>
      <c r="Q25" s="25">
        <f t="shared" si="3"/>
        <v>2.8764797799999998E-2</v>
      </c>
      <c r="R25" s="54">
        <v>633843</v>
      </c>
      <c r="S25" s="56"/>
      <c r="T25" s="32"/>
      <c r="U25" s="56"/>
      <c r="V25" s="33"/>
      <c r="W25" s="55">
        <f t="shared" si="4"/>
        <v>633843</v>
      </c>
    </row>
    <row r="26" spans="1:23">
      <c r="A26" s="75">
        <v>24</v>
      </c>
      <c r="B26" s="73">
        <v>2604023</v>
      </c>
      <c r="C26" s="14" t="s">
        <v>49</v>
      </c>
      <c r="D26" s="14" t="s">
        <v>31</v>
      </c>
      <c r="E26" s="14" t="s">
        <v>28</v>
      </c>
      <c r="F26" s="14" t="s">
        <v>138</v>
      </c>
      <c r="G26" s="16" t="s">
        <v>25</v>
      </c>
      <c r="H26" s="16" t="s">
        <v>164</v>
      </c>
      <c r="I26" s="16" t="str">
        <f t="shared" si="0"/>
        <v>M-Gm Bodzentyn (3)</v>
      </c>
      <c r="J26" s="15" t="s">
        <v>82</v>
      </c>
      <c r="K26" s="70">
        <v>10724</v>
      </c>
      <c r="L26" s="71">
        <v>1617</v>
      </c>
      <c r="M26" s="36">
        <v>63</v>
      </c>
      <c r="N26" s="78">
        <v>4054.9</v>
      </c>
      <c r="O26" s="26">
        <f t="shared" si="1"/>
        <v>5.8746735999999997E-3</v>
      </c>
      <c r="P26" s="26">
        <f t="shared" si="2"/>
        <v>2.3426834000000001E-3</v>
      </c>
      <c r="Q26" s="25">
        <f t="shared" si="3"/>
        <v>1.9387719099999999E-2</v>
      </c>
      <c r="R26" s="54">
        <v>427216</v>
      </c>
      <c r="S26" s="56"/>
      <c r="T26" s="32"/>
      <c r="U26" s="56"/>
      <c r="V26" s="33"/>
      <c r="W26" s="55">
        <f t="shared" si="4"/>
        <v>427216</v>
      </c>
    </row>
    <row r="27" spans="1:23">
      <c r="A27" s="75">
        <v>25</v>
      </c>
      <c r="B27" s="73">
        <v>2604033</v>
      </c>
      <c r="C27" s="14" t="s">
        <v>49</v>
      </c>
      <c r="D27" s="14" t="s">
        <v>31</v>
      </c>
      <c r="E27" s="14" t="s">
        <v>30</v>
      </c>
      <c r="F27" s="14" t="s">
        <v>138</v>
      </c>
      <c r="G27" s="16" t="s">
        <v>25</v>
      </c>
      <c r="H27" s="16" t="s">
        <v>165</v>
      </c>
      <c r="I27" s="16" t="str">
        <f t="shared" si="0"/>
        <v>M-Gm Chęciny (3)</v>
      </c>
      <c r="J27" s="15" t="s">
        <v>83</v>
      </c>
      <c r="K27" s="70">
        <v>14689</v>
      </c>
      <c r="L27" s="71">
        <v>2152</v>
      </c>
      <c r="M27" s="36">
        <v>17</v>
      </c>
      <c r="N27" s="78">
        <v>5098.5200000000004</v>
      </c>
      <c r="O27" s="26">
        <f t="shared" si="1"/>
        <v>1.1573286E-3</v>
      </c>
      <c r="P27" s="26">
        <f t="shared" si="2"/>
        <v>4.8848900000000005E-4</v>
      </c>
      <c r="Q27" s="25">
        <f t="shared" si="3"/>
        <v>4.0426663999999996E-3</v>
      </c>
      <c r="R27" s="54">
        <v>89081</v>
      </c>
      <c r="S27" s="56"/>
      <c r="T27" s="32"/>
      <c r="U27" s="56"/>
      <c r="V27" s="33"/>
      <c r="W27" s="55">
        <f t="shared" si="4"/>
        <v>89081</v>
      </c>
    </row>
    <row r="28" spans="1:23">
      <c r="A28" s="75">
        <v>26</v>
      </c>
      <c r="B28" s="73">
        <v>2604043</v>
      </c>
      <c r="C28" s="14" t="s">
        <v>49</v>
      </c>
      <c r="D28" s="14" t="s">
        <v>31</v>
      </c>
      <c r="E28" s="14" t="s">
        <v>31</v>
      </c>
      <c r="F28" s="14" t="s">
        <v>138</v>
      </c>
      <c r="G28" s="16" t="s">
        <v>25</v>
      </c>
      <c r="H28" s="16" t="s">
        <v>166</v>
      </c>
      <c r="I28" s="16" t="str">
        <f t="shared" si="0"/>
        <v>M-Gm Chmielnik (3)</v>
      </c>
      <c r="J28" s="15" t="s">
        <v>56</v>
      </c>
      <c r="K28" s="70">
        <v>10550</v>
      </c>
      <c r="L28" s="71">
        <v>1504</v>
      </c>
      <c r="M28" s="36">
        <v>53</v>
      </c>
      <c r="N28" s="78">
        <v>4321.47</v>
      </c>
      <c r="O28" s="26">
        <f t="shared" si="1"/>
        <v>5.0236965999999996E-3</v>
      </c>
      <c r="P28" s="26">
        <f t="shared" si="2"/>
        <v>1.7483957E-3</v>
      </c>
      <c r="Q28" s="25">
        <f t="shared" si="3"/>
        <v>1.4469477499999999E-2</v>
      </c>
      <c r="R28" s="54">
        <v>318840</v>
      </c>
      <c r="S28" s="56"/>
      <c r="T28" s="32"/>
      <c r="U28" s="56"/>
      <c r="V28" s="33"/>
      <c r="W28" s="55">
        <f t="shared" si="4"/>
        <v>318840</v>
      </c>
    </row>
    <row r="29" spans="1:23">
      <c r="A29" s="75">
        <v>27</v>
      </c>
      <c r="B29" s="73">
        <v>2604053</v>
      </c>
      <c r="C29" s="14" t="s">
        <v>49</v>
      </c>
      <c r="D29" s="14" t="s">
        <v>31</v>
      </c>
      <c r="E29" s="14" t="s">
        <v>32</v>
      </c>
      <c r="F29" s="14" t="s">
        <v>138</v>
      </c>
      <c r="G29" s="16" t="s">
        <v>25</v>
      </c>
      <c r="H29" s="16" t="s">
        <v>167</v>
      </c>
      <c r="I29" s="16" t="str">
        <f t="shared" si="0"/>
        <v>M-Gm Daleszyce (3)</v>
      </c>
      <c r="J29" s="15" t="s">
        <v>84</v>
      </c>
      <c r="K29" s="70">
        <v>16318</v>
      </c>
      <c r="L29" s="71">
        <v>2606</v>
      </c>
      <c r="M29" s="36">
        <v>27</v>
      </c>
      <c r="N29" s="78">
        <v>4860.95</v>
      </c>
      <c r="O29" s="26">
        <f t="shared" si="1"/>
        <v>1.6546145E-3</v>
      </c>
      <c r="P29" s="26">
        <f t="shared" si="2"/>
        <v>8.8705399999999997E-4</v>
      </c>
      <c r="Q29" s="25">
        <f t="shared" si="3"/>
        <v>7.3411344000000002E-3</v>
      </c>
      <c r="R29" s="54">
        <v>161764</v>
      </c>
      <c r="S29" s="56"/>
      <c r="T29" s="32"/>
      <c r="U29" s="56"/>
      <c r="V29" s="33"/>
      <c r="W29" s="55">
        <f t="shared" si="4"/>
        <v>161764</v>
      </c>
    </row>
    <row r="30" spans="1:23">
      <c r="A30" s="75">
        <v>28</v>
      </c>
      <c r="B30" s="73">
        <v>2604062</v>
      </c>
      <c r="C30" s="14" t="s">
        <v>49</v>
      </c>
      <c r="D30" s="14" t="s">
        <v>31</v>
      </c>
      <c r="E30" s="14" t="s">
        <v>33</v>
      </c>
      <c r="F30" s="14" t="s">
        <v>137</v>
      </c>
      <c r="G30" s="16" t="s">
        <v>24</v>
      </c>
      <c r="H30" s="16" t="s">
        <v>168</v>
      </c>
      <c r="I30" s="16" t="str">
        <f t="shared" si="0"/>
        <v>Gm Górno (2)</v>
      </c>
      <c r="J30" s="15" t="s">
        <v>85</v>
      </c>
      <c r="K30" s="70">
        <v>15302</v>
      </c>
      <c r="L30" s="71">
        <v>2537</v>
      </c>
      <c r="M30" s="36">
        <v>86</v>
      </c>
      <c r="N30" s="78">
        <v>3958.58</v>
      </c>
      <c r="O30" s="26">
        <f t="shared" si="1"/>
        <v>5.6201803000000003E-3</v>
      </c>
      <c r="P30" s="26">
        <f t="shared" si="2"/>
        <v>3.6018969000000001E-3</v>
      </c>
      <c r="Q30" s="25">
        <f t="shared" si="3"/>
        <v>2.9808793399999998E-2</v>
      </c>
      <c r="R30" s="54">
        <v>656848</v>
      </c>
      <c r="S30" s="56"/>
      <c r="T30" s="32"/>
      <c r="U30" s="56"/>
      <c r="V30" s="33"/>
      <c r="W30" s="55">
        <f t="shared" si="4"/>
        <v>656848</v>
      </c>
    </row>
    <row r="31" spans="1:23">
      <c r="A31" s="75">
        <v>29</v>
      </c>
      <c r="B31" s="73">
        <v>2604073</v>
      </c>
      <c r="C31" s="14" t="s">
        <v>49</v>
      </c>
      <c r="D31" s="14" t="s">
        <v>31</v>
      </c>
      <c r="E31" s="14" t="s">
        <v>34</v>
      </c>
      <c r="F31" s="14" t="s">
        <v>138</v>
      </c>
      <c r="G31" s="16" t="s">
        <v>25</v>
      </c>
      <c r="H31" s="16" t="s">
        <v>169</v>
      </c>
      <c r="I31" s="16" t="str">
        <f t="shared" si="0"/>
        <v>M-Gm Łagów (3)</v>
      </c>
      <c r="J31" s="15" t="s">
        <v>52</v>
      </c>
      <c r="K31" s="70">
        <v>6444</v>
      </c>
      <c r="L31" s="71">
        <v>931</v>
      </c>
      <c r="M31" s="36">
        <v>69</v>
      </c>
      <c r="N31" s="78">
        <v>3678.49</v>
      </c>
      <c r="O31" s="26">
        <f t="shared" si="1"/>
        <v>1.0707635E-2</v>
      </c>
      <c r="P31" s="26">
        <f t="shared" si="2"/>
        <v>2.7100271999999999E-3</v>
      </c>
      <c r="Q31" s="25">
        <f t="shared" si="3"/>
        <v>2.2427804799999999E-2</v>
      </c>
      <c r="R31" s="54">
        <v>494205</v>
      </c>
      <c r="S31" s="56"/>
      <c r="T31" s="32"/>
      <c r="U31" s="56"/>
      <c r="V31" s="33"/>
      <c r="W31" s="55">
        <f t="shared" si="4"/>
        <v>494205</v>
      </c>
    </row>
    <row r="32" spans="1:23">
      <c r="A32" s="75">
        <v>30</v>
      </c>
      <c r="B32" s="73">
        <v>2604083</v>
      </c>
      <c r="C32" s="14" t="s">
        <v>49</v>
      </c>
      <c r="D32" s="14" t="s">
        <v>31</v>
      </c>
      <c r="E32" s="14" t="s">
        <v>35</v>
      </c>
      <c r="F32" s="14" t="s">
        <v>138</v>
      </c>
      <c r="G32" s="16" t="s">
        <v>25</v>
      </c>
      <c r="H32" s="16" t="s">
        <v>170</v>
      </c>
      <c r="I32" s="16" t="str">
        <f t="shared" si="0"/>
        <v>M-Gm Łopuszno (3)</v>
      </c>
      <c r="J32" s="15" t="s">
        <v>86</v>
      </c>
      <c r="K32" s="70">
        <v>8684</v>
      </c>
      <c r="L32" s="71">
        <v>1322</v>
      </c>
      <c r="M32" s="36">
        <v>96</v>
      </c>
      <c r="N32" s="78">
        <v>3397.88</v>
      </c>
      <c r="O32" s="26">
        <f t="shared" si="1"/>
        <v>1.10548134E-2</v>
      </c>
      <c r="P32" s="26">
        <f t="shared" si="2"/>
        <v>4.3010532999999997E-3</v>
      </c>
      <c r="Q32" s="25">
        <f t="shared" si="3"/>
        <v>3.55949136E-2</v>
      </c>
      <c r="R32" s="54">
        <v>784348</v>
      </c>
      <c r="S32" s="56"/>
      <c r="T32" s="32"/>
      <c r="U32" s="56"/>
      <c r="V32" s="33"/>
      <c r="W32" s="55">
        <f t="shared" si="4"/>
        <v>784348</v>
      </c>
    </row>
    <row r="33" spans="1:23">
      <c r="A33" s="75">
        <v>31</v>
      </c>
      <c r="B33" s="73">
        <v>2604092</v>
      </c>
      <c r="C33" s="14" t="s">
        <v>49</v>
      </c>
      <c r="D33" s="14" t="s">
        <v>31</v>
      </c>
      <c r="E33" s="14" t="s">
        <v>36</v>
      </c>
      <c r="F33" s="14" t="s">
        <v>137</v>
      </c>
      <c r="G33" s="16" t="s">
        <v>24</v>
      </c>
      <c r="H33" s="16" t="s">
        <v>171</v>
      </c>
      <c r="I33" s="16" t="str">
        <f t="shared" si="0"/>
        <v>Gm Masłów (2)</v>
      </c>
      <c r="J33" s="15" t="s">
        <v>87</v>
      </c>
      <c r="K33" s="70">
        <v>12073</v>
      </c>
      <c r="L33" s="71">
        <v>1990</v>
      </c>
      <c r="M33" s="36">
        <v>45</v>
      </c>
      <c r="N33" s="78">
        <v>5510.21</v>
      </c>
      <c r="O33" s="26">
        <f t="shared" si="1"/>
        <v>3.7273253999999998E-3</v>
      </c>
      <c r="P33" s="26">
        <f t="shared" si="2"/>
        <v>1.3461152E-3</v>
      </c>
      <c r="Q33" s="25">
        <f t="shared" si="3"/>
        <v>1.1140260500000001E-2</v>
      </c>
      <c r="R33" s="54">
        <v>245480</v>
      </c>
      <c r="S33" s="56"/>
      <c r="T33" s="32"/>
      <c r="U33" s="56"/>
      <c r="V33" s="33"/>
      <c r="W33" s="55">
        <f t="shared" si="4"/>
        <v>245480</v>
      </c>
    </row>
    <row r="34" spans="1:23">
      <c r="A34" s="75">
        <v>32</v>
      </c>
      <c r="B34" s="73">
        <v>2604102</v>
      </c>
      <c r="C34" s="14" t="s">
        <v>49</v>
      </c>
      <c r="D34" s="14" t="s">
        <v>31</v>
      </c>
      <c r="E34" s="14" t="s">
        <v>37</v>
      </c>
      <c r="F34" s="14" t="s">
        <v>137</v>
      </c>
      <c r="G34" s="16" t="s">
        <v>24</v>
      </c>
      <c r="H34" s="16" t="s">
        <v>172</v>
      </c>
      <c r="I34" s="16" t="str">
        <f t="shared" si="0"/>
        <v>Gm Miedziana Góra (2)</v>
      </c>
      <c r="J34" s="15" t="s">
        <v>88</v>
      </c>
      <c r="K34" s="70">
        <v>12683</v>
      </c>
      <c r="L34" s="71">
        <v>2070</v>
      </c>
      <c r="M34" s="36">
        <v>19</v>
      </c>
      <c r="N34" s="78">
        <v>5197.05</v>
      </c>
      <c r="O34" s="26">
        <f t="shared" si="1"/>
        <v>1.4980682E-3</v>
      </c>
      <c r="P34" s="26">
        <f t="shared" si="2"/>
        <v>5.9668480000000005E-4</v>
      </c>
      <c r="Q34" s="25">
        <f t="shared" si="3"/>
        <v>4.9380795999999999E-3</v>
      </c>
      <c r="R34" s="54">
        <v>108812</v>
      </c>
      <c r="S34" s="56"/>
      <c r="T34" s="32"/>
      <c r="U34" s="56"/>
      <c r="V34" s="33"/>
      <c r="W34" s="55">
        <f t="shared" si="4"/>
        <v>108812</v>
      </c>
    </row>
    <row r="35" spans="1:23">
      <c r="A35" s="75">
        <v>33</v>
      </c>
      <c r="B35" s="73">
        <v>2604112</v>
      </c>
      <c r="C35" s="14" t="s">
        <v>49</v>
      </c>
      <c r="D35" s="14" t="s">
        <v>31</v>
      </c>
      <c r="E35" s="14" t="s">
        <v>38</v>
      </c>
      <c r="F35" s="14" t="s">
        <v>137</v>
      </c>
      <c r="G35" s="16" t="s">
        <v>24</v>
      </c>
      <c r="H35" s="16" t="s">
        <v>173</v>
      </c>
      <c r="I35" s="16" t="str">
        <f t="shared" si="0"/>
        <v>Gm Mniów (2)</v>
      </c>
      <c r="J35" s="15" t="s">
        <v>89</v>
      </c>
      <c r="K35" s="70">
        <v>8943</v>
      </c>
      <c r="L35" s="71">
        <v>1331</v>
      </c>
      <c r="M35" s="36">
        <v>65</v>
      </c>
      <c r="N35" s="78">
        <v>2960.42</v>
      </c>
      <c r="O35" s="26">
        <f t="shared" ref="O35:O66" si="5" xml:space="preserve"> ROUNDDOWN(M35/K35,10)</f>
        <v>7.2682544999999998E-3</v>
      </c>
      <c r="P35" s="26">
        <f t="shared" ref="P35:P66" si="6">ROUNDDOWN(L35*O35/N35,10)</f>
        <v>3.2677953000000001E-3</v>
      </c>
      <c r="Q35" s="25">
        <f t="shared" ref="Q35:Q66" si="7">ROUNDDOWN(P35/$P$106,10)</f>
        <v>2.7043815400000001E-2</v>
      </c>
      <c r="R35" s="54">
        <v>595921</v>
      </c>
      <c r="S35" s="56"/>
      <c r="T35" s="32"/>
      <c r="U35" s="56"/>
      <c r="V35" s="33"/>
      <c r="W35" s="55">
        <f t="shared" ref="W35:W66" si="8">MIN(R35:U35)</f>
        <v>595921</v>
      </c>
    </row>
    <row r="36" spans="1:23">
      <c r="A36" s="75">
        <v>34</v>
      </c>
      <c r="B36" s="73">
        <v>2604123</v>
      </c>
      <c r="C36" s="14" t="s">
        <v>49</v>
      </c>
      <c r="D36" s="14" t="s">
        <v>31</v>
      </c>
      <c r="E36" s="14" t="s">
        <v>39</v>
      </c>
      <c r="F36" s="14" t="s">
        <v>138</v>
      </c>
      <c r="G36" s="16" t="s">
        <v>25</v>
      </c>
      <c r="H36" s="16" t="s">
        <v>174</v>
      </c>
      <c r="I36" s="16" t="str">
        <f t="shared" si="0"/>
        <v>M-Gm Morawica (3)</v>
      </c>
      <c r="J36" s="15" t="s">
        <v>90</v>
      </c>
      <c r="K36" s="70">
        <v>18222</v>
      </c>
      <c r="L36" s="71">
        <v>3192</v>
      </c>
      <c r="M36" s="36">
        <v>20</v>
      </c>
      <c r="N36" s="78">
        <v>5783.78</v>
      </c>
      <c r="O36" s="26">
        <f t="shared" si="5"/>
        <v>1.0975742999999999E-3</v>
      </c>
      <c r="P36" s="26">
        <f t="shared" si="6"/>
        <v>6.0573829999999997E-4</v>
      </c>
      <c r="Q36" s="25">
        <f t="shared" si="7"/>
        <v>5.0130050999999997E-3</v>
      </c>
      <c r="R36" s="54">
        <v>110463</v>
      </c>
      <c r="S36" s="56"/>
      <c r="T36" s="32"/>
      <c r="U36" s="56"/>
      <c r="V36" s="33"/>
      <c r="W36" s="55">
        <f t="shared" si="8"/>
        <v>110463</v>
      </c>
    </row>
    <row r="37" spans="1:23">
      <c r="A37" s="75">
        <v>35</v>
      </c>
      <c r="B37" s="73">
        <v>2604133</v>
      </c>
      <c r="C37" s="14" t="s">
        <v>49</v>
      </c>
      <c r="D37" s="14" t="s">
        <v>31</v>
      </c>
      <c r="E37" s="14" t="s">
        <v>41</v>
      </c>
      <c r="F37" s="14" t="s">
        <v>138</v>
      </c>
      <c r="G37" s="16" t="s">
        <v>25</v>
      </c>
      <c r="H37" s="16" t="s">
        <v>175</v>
      </c>
      <c r="I37" s="16" t="str">
        <f t="shared" si="0"/>
        <v>M-Gm Nowa Słupia (3)</v>
      </c>
      <c r="J37" s="15" t="s">
        <v>91</v>
      </c>
      <c r="K37" s="70">
        <v>8610</v>
      </c>
      <c r="L37" s="71">
        <v>1105</v>
      </c>
      <c r="M37" s="36">
        <v>39</v>
      </c>
      <c r="N37" s="78">
        <v>3083.1</v>
      </c>
      <c r="O37" s="26">
        <f t="shared" si="5"/>
        <v>4.5296167E-3</v>
      </c>
      <c r="P37" s="26">
        <f t="shared" si="6"/>
        <v>1.6234394999999999E-3</v>
      </c>
      <c r="Q37" s="25">
        <f t="shared" si="7"/>
        <v>1.34353575E-2</v>
      </c>
      <c r="R37" s="54">
        <v>296053</v>
      </c>
      <c r="S37" s="56"/>
      <c r="T37" s="32"/>
      <c r="U37" s="56"/>
      <c r="V37" s="33"/>
      <c r="W37" s="55">
        <f t="shared" si="8"/>
        <v>296053</v>
      </c>
    </row>
    <row r="38" spans="1:23">
      <c r="A38" s="75">
        <v>36</v>
      </c>
      <c r="B38" s="73">
        <v>2604143</v>
      </c>
      <c r="C38" s="14" t="s">
        <v>49</v>
      </c>
      <c r="D38" s="14" t="s">
        <v>31</v>
      </c>
      <c r="E38" s="14" t="s">
        <v>42</v>
      </c>
      <c r="F38" s="14" t="s">
        <v>138</v>
      </c>
      <c r="G38" s="16" t="s">
        <v>25</v>
      </c>
      <c r="H38" s="16" t="s">
        <v>176</v>
      </c>
      <c r="I38" s="16" t="str">
        <f t="shared" si="0"/>
        <v>M-Gm Piekoszów (3)</v>
      </c>
      <c r="J38" s="15" t="s">
        <v>92</v>
      </c>
      <c r="K38" s="70">
        <v>16901</v>
      </c>
      <c r="L38" s="71">
        <v>2702</v>
      </c>
      <c r="M38" s="36">
        <v>7</v>
      </c>
      <c r="N38" s="78">
        <v>5381.68</v>
      </c>
      <c r="O38" s="26">
        <f t="shared" si="5"/>
        <v>4.1417659999999997E-4</v>
      </c>
      <c r="P38" s="26">
        <f t="shared" si="6"/>
        <v>2.079471E-4</v>
      </c>
      <c r="Q38" s="25">
        <f t="shared" si="7"/>
        <v>1.7209409999999999E-3</v>
      </c>
      <c r="R38" s="54">
        <v>37921</v>
      </c>
      <c r="S38" s="56"/>
      <c r="T38" s="32"/>
      <c r="U38" s="56"/>
      <c r="V38" s="33"/>
      <c r="W38" s="55">
        <f t="shared" si="8"/>
        <v>37921</v>
      </c>
    </row>
    <row r="39" spans="1:23">
      <c r="A39" s="75">
        <v>37</v>
      </c>
      <c r="B39" s="73">
        <v>2604153</v>
      </c>
      <c r="C39" s="14" t="s">
        <v>49</v>
      </c>
      <c r="D39" s="14" t="s">
        <v>31</v>
      </c>
      <c r="E39" s="14" t="s">
        <v>44</v>
      </c>
      <c r="F39" s="14" t="s">
        <v>138</v>
      </c>
      <c r="G39" s="16" t="s">
        <v>25</v>
      </c>
      <c r="H39" s="16" t="s">
        <v>177</v>
      </c>
      <c r="I39" s="16" t="str">
        <f t="shared" si="0"/>
        <v>M-Gm Pierzchnica (3)</v>
      </c>
      <c r="J39" s="15" t="s">
        <v>93</v>
      </c>
      <c r="K39" s="70">
        <v>4539</v>
      </c>
      <c r="L39" s="71">
        <v>683</v>
      </c>
      <c r="M39" s="36">
        <v>18</v>
      </c>
      <c r="N39" s="78">
        <v>3626.34</v>
      </c>
      <c r="O39" s="26">
        <f t="shared" si="5"/>
        <v>3.9656311000000003E-3</v>
      </c>
      <c r="P39" s="26">
        <f t="shared" si="6"/>
        <v>7.469035E-4</v>
      </c>
      <c r="Q39" s="25">
        <f t="shared" si="7"/>
        <v>6.1812684999999999E-3</v>
      </c>
      <c r="R39" s="54">
        <v>136206</v>
      </c>
      <c r="S39" s="56"/>
      <c r="T39" s="32"/>
      <c r="U39" s="56"/>
      <c r="V39" s="33"/>
      <c r="W39" s="55">
        <f t="shared" si="8"/>
        <v>136206</v>
      </c>
    </row>
    <row r="40" spans="1:23">
      <c r="A40" s="75">
        <v>38</v>
      </c>
      <c r="B40" s="73">
        <v>2604162</v>
      </c>
      <c r="C40" s="14" t="s">
        <v>49</v>
      </c>
      <c r="D40" s="14" t="s">
        <v>31</v>
      </c>
      <c r="E40" s="14" t="s">
        <v>45</v>
      </c>
      <c r="F40" s="14" t="s">
        <v>137</v>
      </c>
      <c r="G40" s="16" t="s">
        <v>24</v>
      </c>
      <c r="H40" s="16" t="s">
        <v>178</v>
      </c>
      <c r="I40" s="16" t="str">
        <f t="shared" si="0"/>
        <v>Gm Raków (2)</v>
      </c>
      <c r="J40" s="15" t="s">
        <v>94</v>
      </c>
      <c r="K40" s="70">
        <v>5173</v>
      </c>
      <c r="L40" s="71">
        <v>681</v>
      </c>
      <c r="M40" s="36">
        <v>18</v>
      </c>
      <c r="N40" s="78">
        <v>2859.7</v>
      </c>
      <c r="O40" s="26">
        <f t="shared" si="5"/>
        <v>3.4796056E-3</v>
      </c>
      <c r="P40" s="26">
        <f t="shared" si="6"/>
        <v>8.2862229999999999E-4</v>
      </c>
      <c r="Q40" s="25">
        <f t="shared" si="7"/>
        <v>6.8575618999999997E-3</v>
      </c>
      <c r="R40" s="54">
        <v>151109</v>
      </c>
      <c r="S40" s="56"/>
      <c r="T40" s="32"/>
      <c r="U40" s="56"/>
      <c r="V40" s="33"/>
      <c r="W40" s="55">
        <f t="shared" si="8"/>
        <v>151109</v>
      </c>
    </row>
    <row r="41" spans="1:23">
      <c r="A41" s="75">
        <v>39</v>
      </c>
      <c r="B41" s="73">
        <v>2604172</v>
      </c>
      <c r="C41" s="14" t="s">
        <v>49</v>
      </c>
      <c r="D41" s="14" t="s">
        <v>31</v>
      </c>
      <c r="E41" s="14" t="s">
        <v>46</v>
      </c>
      <c r="F41" s="14" t="s">
        <v>137</v>
      </c>
      <c r="G41" s="16" t="s">
        <v>24</v>
      </c>
      <c r="H41" s="16" t="s">
        <v>179</v>
      </c>
      <c r="I41" s="16" t="str">
        <f t="shared" si="0"/>
        <v>Gm Nowiny (2)</v>
      </c>
      <c r="J41" s="15" t="s">
        <v>95</v>
      </c>
      <c r="K41" s="70">
        <v>8207</v>
      </c>
      <c r="L41" s="71">
        <v>1240</v>
      </c>
      <c r="M41" s="36">
        <v>2</v>
      </c>
      <c r="N41" s="78">
        <v>9719.66</v>
      </c>
      <c r="O41" s="26">
        <f t="shared" si="5"/>
        <v>2.436944E-4</v>
      </c>
      <c r="P41" s="26">
        <f t="shared" si="6"/>
        <v>3.1089600000000001E-5</v>
      </c>
      <c r="Q41" s="25">
        <f t="shared" si="7"/>
        <v>2.572931E-4</v>
      </c>
      <c r="R41" s="54">
        <v>5669</v>
      </c>
      <c r="S41" s="56"/>
      <c r="T41" s="32"/>
      <c r="U41" s="56"/>
      <c r="V41" s="33"/>
      <c r="W41" s="55">
        <f t="shared" si="8"/>
        <v>5669</v>
      </c>
    </row>
    <row r="42" spans="1:23">
      <c r="A42" s="75">
        <v>40</v>
      </c>
      <c r="B42" s="73">
        <v>2604182</v>
      </c>
      <c r="C42" s="14" t="s">
        <v>49</v>
      </c>
      <c r="D42" s="14" t="s">
        <v>31</v>
      </c>
      <c r="E42" s="14" t="s">
        <v>47</v>
      </c>
      <c r="F42" s="14" t="s">
        <v>137</v>
      </c>
      <c r="G42" s="16" t="s">
        <v>24</v>
      </c>
      <c r="H42" s="16" t="s">
        <v>180</v>
      </c>
      <c r="I42" s="16" t="str">
        <f t="shared" si="0"/>
        <v>Gm Strawczyn (2)</v>
      </c>
      <c r="J42" s="15" t="s">
        <v>96</v>
      </c>
      <c r="K42" s="70">
        <v>11290</v>
      </c>
      <c r="L42" s="71">
        <v>1854</v>
      </c>
      <c r="M42" s="36">
        <v>37</v>
      </c>
      <c r="N42" s="78">
        <v>4237.33</v>
      </c>
      <c r="O42" s="26">
        <f t="shared" si="5"/>
        <v>3.2772363999999999E-3</v>
      </c>
      <c r="P42" s="26">
        <f t="shared" si="6"/>
        <v>1.4339209000000001E-3</v>
      </c>
      <c r="Q42" s="25">
        <f t="shared" si="7"/>
        <v>1.18669281E-2</v>
      </c>
      <c r="R42" s="54">
        <v>261492</v>
      </c>
      <c r="S42" s="56"/>
      <c r="T42" s="32"/>
      <c r="U42" s="56"/>
      <c r="V42" s="33"/>
      <c r="W42" s="55">
        <f t="shared" si="8"/>
        <v>261492</v>
      </c>
    </row>
    <row r="43" spans="1:23">
      <c r="A43" s="75">
        <v>41</v>
      </c>
      <c r="B43" s="73">
        <v>2604192</v>
      </c>
      <c r="C43" s="14" t="s">
        <v>49</v>
      </c>
      <c r="D43" s="14" t="s">
        <v>31</v>
      </c>
      <c r="E43" s="14" t="s">
        <v>48</v>
      </c>
      <c r="F43" s="14" t="s">
        <v>137</v>
      </c>
      <c r="G43" s="16" t="s">
        <v>24</v>
      </c>
      <c r="H43" s="16" t="s">
        <v>181</v>
      </c>
      <c r="I43" s="16" t="str">
        <f t="shared" si="0"/>
        <v>Gm Zagnańsk (2)</v>
      </c>
      <c r="J43" s="15" t="s">
        <v>97</v>
      </c>
      <c r="K43" s="70">
        <v>11987</v>
      </c>
      <c r="L43" s="71">
        <v>1745</v>
      </c>
      <c r="M43" s="36">
        <v>6</v>
      </c>
      <c r="N43" s="78">
        <v>5104.24</v>
      </c>
      <c r="O43" s="26">
        <f t="shared" si="5"/>
        <v>5.0054220000000005E-4</v>
      </c>
      <c r="P43" s="26">
        <f t="shared" si="6"/>
        <v>1.711216E-4</v>
      </c>
      <c r="Q43" s="25">
        <f t="shared" si="7"/>
        <v>1.4161783E-3</v>
      </c>
      <c r="R43" s="54">
        <v>31206</v>
      </c>
      <c r="S43" s="56"/>
      <c r="T43" s="32"/>
      <c r="U43" s="56"/>
      <c r="V43" s="33"/>
      <c r="W43" s="55">
        <f t="shared" si="8"/>
        <v>31206</v>
      </c>
    </row>
    <row r="44" spans="1:23">
      <c r="A44" s="75">
        <v>42</v>
      </c>
      <c r="B44" s="73">
        <v>2605012</v>
      </c>
      <c r="C44" s="14" t="s">
        <v>49</v>
      </c>
      <c r="D44" s="14" t="s">
        <v>32</v>
      </c>
      <c r="E44" s="14" t="s">
        <v>29</v>
      </c>
      <c r="F44" s="14" t="s">
        <v>137</v>
      </c>
      <c r="G44" s="16" t="s">
        <v>24</v>
      </c>
      <c r="H44" s="16" t="s">
        <v>182</v>
      </c>
      <c r="I44" s="16" t="str">
        <f t="shared" si="0"/>
        <v>Gm Fałków (2)</v>
      </c>
      <c r="J44" s="15" t="s">
        <v>98</v>
      </c>
      <c r="K44" s="70">
        <v>3838</v>
      </c>
      <c r="L44" s="71">
        <v>477</v>
      </c>
      <c r="M44" s="36">
        <v>27</v>
      </c>
      <c r="N44" s="78">
        <v>3847.26</v>
      </c>
      <c r="O44" s="26">
        <f t="shared" si="5"/>
        <v>7.0349139999999998E-3</v>
      </c>
      <c r="P44" s="26">
        <f t="shared" si="6"/>
        <v>8.7221909999999996E-4</v>
      </c>
      <c r="Q44" s="25">
        <f t="shared" si="7"/>
        <v>7.2183628999999997E-3</v>
      </c>
      <c r="R44" s="54">
        <v>159059</v>
      </c>
      <c r="S44" s="56"/>
      <c r="T44" s="32"/>
      <c r="U44" s="56"/>
      <c r="V44" s="33"/>
      <c r="W44" s="55">
        <f t="shared" si="8"/>
        <v>159059</v>
      </c>
    </row>
    <row r="45" spans="1:23">
      <c r="A45" s="75">
        <v>43</v>
      </c>
      <c r="B45" s="73">
        <v>2605023</v>
      </c>
      <c r="C45" s="14" t="s">
        <v>49</v>
      </c>
      <c r="D45" s="14" t="s">
        <v>32</v>
      </c>
      <c r="E45" s="14" t="s">
        <v>28</v>
      </c>
      <c r="F45" s="14" t="s">
        <v>138</v>
      </c>
      <c r="G45" s="16" t="s">
        <v>25</v>
      </c>
      <c r="H45" s="16" t="s">
        <v>183</v>
      </c>
      <c r="I45" s="16" t="str">
        <f t="shared" si="0"/>
        <v>M-Gm Gowarczów (3)</v>
      </c>
      <c r="J45" s="15" t="s">
        <v>99</v>
      </c>
      <c r="K45" s="70">
        <v>4311</v>
      </c>
      <c r="L45" s="71">
        <v>605</v>
      </c>
      <c r="M45" s="36">
        <v>16</v>
      </c>
      <c r="N45" s="78">
        <v>3822.93</v>
      </c>
      <c r="O45" s="26">
        <f t="shared" si="5"/>
        <v>3.7114358000000002E-3</v>
      </c>
      <c r="P45" s="26">
        <f t="shared" si="6"/>
        <v>5.8735540000000004E-4</v>
      </c>
      <c r="Q45" s="25">
        <f t="shared" si="7"/>
        <v>4.8608708E-3</v>
      </c>
      <c r="R45" s="54">
        <v>107111</v>
      </c>
      <c r="S45" s="56"/>
      <c r="T45" s="32"/>
      <c r="U45" s="56"/>
      <c r="V45" s="33"/>
      <c r="W45" s="55">
        <f t="shared" si="8"/>
        <v>107111</v>
      </c>
    </row>
    <row r="46" spans="1:23">
      <c r="A46" s="75">
        <v>44</v>
      </c>
      <c r="B46" s="73">
        <v>2605033</v>
      </c>
      <c r="C46" s="14" t="s">
        <v>49</v>
      </c>
      <c r="D46" s="14" t="s">
        <v>32</v>
      </c>
      <c r="E46" s="14" t="s">
        <v>30</v>
      </c>
      <c r="F46" s="14" t="s">
        <v>138</v>
      </c>
      <c r="G46" s="16" t="s">
        <v>25</v>
      </c>
      <c r="H46" s="16" t="s">
        <v>184</v>
      </c>
      <c r="I46" s="16" t="str">
        <f t="shared" si="0"/>
        <v>M-Gm Końskie (3)</v>
      </c>
      <c r="J46" s="15" t="s">
        <v>100</v>
      </c>
      <c r="K46" s="70">
        <v>31732</v>
      </c>
      <c r="L46" s="71">
        <v>3784</v>
      </c>
      <c r="M46" s="36">
        <v>32</v>
      </c>
      <c r="N46" s="78">
        <v>4972.7700000000004</v>
      </c>
      <c r="O46" s="26">
        <f t="shared" si="5"/>
        <v>1.0084457E-3</v>
      </c>
      <c r="P46" s="26">
        <f t="shared" si="6"/>
        <v>7.6737080000000002E-4</v>
      </c>
      <c r="Q46" s="25">
        <f t="shared" si="7"/>
        <v>6.3506530000000004E-3</v>
      </c>
      <c r="R46" s="54">
        <v>139939</v>
      </c>
      <c r="S46" s="56"/>
      <c r="T46" s="32"/>
      <c r="U46" s="56"/>
      <c r="V46" s="33"/>
      <c r="W46" s="55">
        <f t="shared" si="8"/>
        <v>139939</v>
      </c>
    </row>
    <row r="47" spans="1:23">
      <c r="A47" s="75">
        <v>45</v>
      </c>
      <c r="B47" s="73">
        <v>2605043</v>
      </c>
      <c r="C47" s="14" t="s">
        <v>49</v>
      </c>
      <c r="D47" s="14" t="s">
        <v>32</v>
      </c>
      <c r="E47" s="14" t="s">
        <v>31</v>
      </c>
      <c r="F47" s="14" t="s">
        <v>138</v>
      </c>
      <c r="G47" s="16" t="s">
        <v>25</v>
      </c>
      <c r="H47" s="16" t="s">
        <v>185</v>
      </c>
      <c r="I47" s="16" t="str">
        <f t="shared" si="0"/>
        <v>M-Gm Radoszyce (3)</v>
      </c>
      <c r="J47" s="15" t="s">
        <v>101</v>
      </c>
      <c r="K47" s="70">
        <v>7931</v>
      </c>
      <c r="L47" s="71">
        <v>1112</v>
      </c>
      <c r="M47" s="36">
        <v>53</v>
      </c>
      <c r="N47" s="78">
        <v>2836.63</v>
      </c>
      <c r="O47" s="26">
        <f t="shared" si="5"/>
        <v>6.6826376999999998E-3</v>
      </c>
      <c r="P47" s="26">
        <f t="shared" si="6"/>
        <v>2.6196905999999998E-3</v>
      </c>
      <c r="Q47" s="25">
        <f t="shared" si="7"/>
        <v>2.1680191800000002E-2</v>
      </c>
      <c r="R47" s="54">
        <v>477731</v>
      </c>
      <c r="S47" s="56"/>
      <c r="T47" s="32"/>
      <c r="U47" s="56"/>
      <c r="V47" s="33"/>
      <c r="W47" s="55">
        <f t="shared" si="8"/>
        <v>477731</v>
      </c>
    </row>
    <row r="48" spans="1:23" ht="20.25" customHeight="1">
      <c r="A48" s="75">
        <v>46</v>
      </c>
      <c r="B48" s="73">
        <v>2605052</v>
      </c>
      <c r="C48" s="14" t="s">
        <v>49</v>
      </c>
      <c r="D48" s="14" t="s">
        <v>32</v>
      </c>
      <c r="E48" s="14" t="s">
        <v>32</v>
      </c>
      <c r="F48" s="14" t="s">
        <v>137</v>
      </c>
      <c r="G48" s="16" t="s">
        <v>24</v>
      </c>
      <c r="H48" s="16" t="s">
        <v>186</v>
      </c>
      <c r="I48" s="16" t="str">
        <f t="shared" si="0"/>
        <v>Gm Ruda Maleniecka (2)</v>
      </c>
      <c r="J48" s="15" t="s">
        <v>102</v>
      </c>
      <c r="K48" s="70">
        <v>2792</v>
      </c>
      <c r="L48" s="71">
        <v>349</v>
      </c>
      <c r="M48" s="36">
        <v>13</v>
      </c>
      <c r="N48" s="78">
        <v>4053.24</v>
      </c>
      <c r="O48" s="26">
        <f t="shared" si="5"/>
        <v>4.6561603999999996E-3</v>
      </c>
      <c r="P48" s="26">
        <f t="shared" si="6"/>
        <v>4.0091379999999998E-4</v>
      </c>
      <c r="Q48" s="25">
        <f t="shared" si="7"/>
        <v>3.3179062999999999E-3</v>
      </c>
      <c r="R48" s="54">
        <v>73111</v>
      </c>
      <c r="S48" s="56"/>
      <c r="T48" s="32"/>
      <c r="U48" s="56"/>
      <c r="V48" s="33"/>
      <c r="W48" s="55">
        <f t="shared" si="8"/>
        <v>73111</v>
      </c>
    </row>
    <row r="49" spans="1:23">
      <c r="A49" s="75">
        <v>47</v>
      </c>
      <c r="B49" s="73">
        <v>2605062</v>
      </c>
      <c r="C49" s="14" t="s">
        <v>49</v>
      </c>
      <c r="D49" s="14" t="s">
        <v>32</v>
      </c>
      <c r="E49" s="14" t="s">
        <v>33</v>
      </c>
      <c r="F49" s="14" t="s">
        <v>137</v>
      </c>
      <c r="G49" s="16" t="s">
        <v>24</v>
      </c>
      <c r="H49" s="16" t="s">
        <v>187</v>
      </c>
      <c r="I49" s="16" t="str">
        <f t="shared" si="0"/>
        <v>Gm Słupia Konecka (2)</v>
      </c>
      <c r="J49" s="15" t="s">
        <v>103</v>
      </c>
      <c r="K49" s="70">
        <v>2899</v>
      </c>
      <c r="L49" s="71">
        <v>339</v>
      </c>
      <c r="M49" s="36">
        <v>47</v>
      </c>
      <c r="N49" s="78">
        <v>2613.46</v>
      </c>
      <c r="O49" s="26">
        <f t="shared" si="5"/>
        <v>1.6212487000000001E-2</v>
      </c>
      <c r="P49" s="26">
        <f t="shared" si="6"/>
        <v>2.1029718999999998E-3</v>
      </c>
      <c r="Q49" s="25">
        <f t="shared" si="7"/>
        <v>1.7403900399999998E-2</v>
      </c>
      <c r="R49" s="54">
        <v>383501</v>
      </c>
      <c r="S49" s="56"/>
      <c r="T49" s="32"/>
      <c r="U49" s="56"/>
      <c r="V49" s="33"/>
      <c r="W49" s="55">
        <f t="shared" si="8"/>
        <v>383501</v>
      </c>
    </row>
    <row r="50" spans="1:23">
      <c r="A50" s="75">
        <v>48</v>
      </c>
      <c r="B50" s="73">
        <v>2605072</v>
      </c>
      <c r="C50" s="14" t="s">
        <v>49</v>
      </c>
      <c r="D50" s="14" t="s">
        <v>32</v>
      </c>
      <c r="E50" s="14" t="s">
        <v>34</v>
      </c>
      <c r="F50" s="14" t="s">
        <v>137</v>
      </c>
      <c r="G50" s="16" t="s">
        <v>24</v>
      </c>
      <c r="H50" s="16" t="s">
        <v>188</v>
      </c>
      <c r="I50" s="16" t="str">
        <f t="shared" si="0"/>
        <v>Gm Smyków (2)</v>
      </c>
      <c r="J50" s="15" t="s">
        <v>104</v>
      </c>
      <c r="K50" s="70">
        <v>3623</v>
      </c>
      <c r="L50" s="71">
        <v>517</v>
      </c>
      <c r="M50" s="36">
        <v>54</v>
      </c>
      <c r="N50" s="78">
        <v>3349.38</v>
      </c>
      <c r="O50" s="26">
        <f t="shared" si="5"/>
        <v>1.4904775E-2</v>
      </c>
      <c r="P50" s="26">
        <f t="shared" si="6"/>
        <v>2.3006552E-3</v>
      </c>
      <c r="Q50" s="25">
        <f t="shared" si="7"/>
        <v>1.90398996E-2</v>
      </c>
      <c r="R50" s="54">
        <v>419551</v>
      </c>
      <c r="S50" s="56"/>
      <c r="T50" s="32"/>
      <c r="U50" s="56"/>
      <c r="V50" s="33"/>
      <c r="W50" s="55">
        <f t="shared" si="8"/>
        <v>419551</v>
      </c>
    </row>
    <row r="51" spans="1:23">
      <c r="A51" s="75">
        <v>49</v>
      </c>
      <c r="B51" s="73">
        <v>2605083</v>
      </c>
      <c r="C51" s="14" t="s">
        <v>49</v>
      </c>
      <c r="D51" s="14" t="s">
        <v>32</v>
      </c>
      <c r="E51" s="14" t="s">
        <v>35</v>
      </c>
      <c r="F51" s="14" t="s">
        <v>138</v>
      </c>
      <c r="G51" s="16" t="s">
        <v>25</v>
      </c>
      <c r="H51" s="16" t="s">
        <v>189</v>
      </c>
      <c r="I51" s="16" t="str">
        <f t="shared" si="0"/>
        <v>M-Gm Stąporków (3)</v>
      </c>
      <c r="J51" s="15" t="s">
        <v>105</v>
      </c>
      <c r="K51" s="70">
        <v>14767</v>
      </c>
      <c r="L51" s="71">
        <v>1606</v>
      </c>
      <c r="M51" s="36">
        <v>17</v>
      </c>
      <c r="N51" s="78">
        <v>4377.3999999999996</v>
      </c>
      <c r="O51" s="26">
        <f t="shared" si="5"/>
        <v>1.1512155000000001E-3</v>
      </c>
      <c r="P51" s="26">
        <f t="shared" si="6"/>
        <v>4.2236299999999998E-4</v>
      </c>
      <c r="Q51" s="25">
        <f t="shared" si="7"/>
        <v>3.4954169000000002E-3</v>
      </c>
      <c r="R51" s="54">
        <v>77022</v>
      </c>
      <c r="S51" s="56"/>
      <c r="T51" s="32"/>
      <c r="U51" s="56"/>
      <c r="V51" s="33"/>
      <c r="W51" s="55">
        <f t="shared" si="8"/>
        <v>77022</v>
      </c>
    </row>
    <row r="52" spans="1:23">
      <c r="A52" s="75">
        <v>50</v>
      </c>
      <c r="B52" s="73">
        <v>2606012</v>
      </c>
      <c r="C52" s="14" t="s">
        <v>49</v>
      </c>
      <c r="D52" s="14" t="s">
        <v>33</v>
      </c>
      <c r="E52" s="14" t="s">
        <v>29</v>
      </c>
      <c r="F52" s="14" t="s">
        <v>137</v>
      </c>
      <c r="G52" s="16" t="s">
        <v>24</v>
      </c>
      <c r="H52" s="16" t="s">
        <v>190</v>
      </c>
      <c r="I52" s="16" t="str">
        <f t="shared" si="0"/>
        <v>Gm Baćkowice (2)</v>
      </c>
      <c r="J52" s="15" t="s">
        <v>106</v>
      </c>
      <c r="K52" s="70">
        <v>4446</v>
      </c>
      <c r="L52" s="71">
        <v>598</v>
      </c>
      <c r="M52" s="36">
        <v>16</v>
      </c>
      <c r="N52" s="78">
        <v>4798.7299999999996</v>
      </c>
      <c r="O52" s="26">
        <f t="shared" si="5"/>
        <v>3.5987404000000001E-3</v>
      </c>
      <c r="P52" s="26">
        <f t="shared" si="6"/>
        <v>4.4846170000000001E-4</v>
      </c>
      <c r="Q52" s="25">
        <f t="shared" si="7"/>
        <v>3.7114061E-3</v>
      </c>
      <c r="R52" s="54">
        <v>81782</v>
      </c>
      <c r="S52" s="56"/>
      <c r="T52" s="32"/>
      <c r="U52" s="56"/>
      <c r="V52" s="33"/>
      <c r="W52" s="55">
        <f t="shared" si="8"/>
        <v>81782</v>
      </c>
    </row>
    <row r="53" spans="1:23">
      <c r="A53" s="75">
        <v>51</v>
      </c>
      <c r="B53" s="73">
        <v>2606023</v>
      </c>
      <c r="C53" s="14" t="s">
        <v>49</v>
      </c>
      <c r="D53" s="14" t="s">
        <v>33</v>
      </c>
      <c r="E53" s="14" t="s">
        <v>28</v>
      </c>
      <c r="F53" s="14" t="s">
        <v>138</v>
      </c>
      <c r="G53" s="16" t="s">
        <v>25</v>
      </c>
      <c r="H53" s="16" t="s">
        <v>191</v>
      </c>
      <c r="I53" s="16" t="str">
        <f t="shared" si="0"/>
        <v>M-Gm Iwaniska (3)</v>
      </c>
      <c r="J53" s="15" t="s">
        <v>107</v>
      </c>
      <c r="K53" s="70">
        <v>5953</v>
      </c>
      <c r="L53" s="71">
        <v>811</v>
      </c>
      <c r="M53" s="36">
        <v>42</v>
      </c>
      <c r="N53" s="78">
        <v>3523.59</v>
      </c>
      <c r="O53" s="26">
        <f t="shared" si="5"/>
        <v>7.0552662000000002E-3</v>
      </c>
      <c r="P53" s="26">
        <f t="shared" si="6"/>
        <v>1.6238610999999999E-3</v>
      </c>
      <c r="Q53" s="25">
        <f t="shared" si="7"/>
        <v>1.34388466E-2</v>
      </c>
      <c r="R53" s="54">
        <v>296130</v>
      </c>
      <c r="S53" s="56"/>
      <c r="T53" s="32"/>
      <c r="U53" s="56"/>
      <c r="V53" s="33"/>
      <c r="W53" s="55">
        <f t="shared" si="8"/>
        <v>296130</v>
      </c>
    </row>
    <row r="54" spans="1:23">
      <c r="A54" s="75">
        <v>52</v>
      </c>
      <c r="B54" s="73">
        <v>2606032</v>
      </c>
      <c r="C54" s="14" t="s">
        <v>49</v>
      </c>
      <c r="D54" s="14" t="s">
        <v>33</v>
      </c>
      <c r="E54" s="14" t="s">
        <v>30</v>
      </c>
      <c r="F54" s="14" t="s">
        <v>137</v>
      </c>
      <c r="G54" s="16" t="s">
        <v>24</v>
      </c>
      <c r="H54" s="16" t="s">
        <v>192</v>
      </c>
      <c r="I54" s="16" t="str">
        <f t="shared" ref="I54:I105" si="9">CONCATENATE(G54," ",H54)</f>
        <v>Gm Lipnik (2)</v>
      </c>
      <c r="J54" s="15" t="s">
        <v>108</v>
      </c>
      <c r="K54" s="70">
        <v>4694</v>
      </c>
      <c r="L54" s="71">
        <v>606</v>
      </c>
      <c r="M54" s="36">
        <v>8</v>
      </c>
      <c r="N54" s="78">
        <v>3788.49</v>
      </c>
      <c r="O54" s="26">
        <f t="shared" si="5"/>
        <v>1.7043033E-3</v>
      </c>
      <c r="P54" s="26">
        <f t="shared" si="6"/>
        <v>2.7261720000000002E-4</v>
      </c>
      <c r="Q54" s="25">
        <f t="shared" si="7"/>
        <v>2.2561415999999999E-3</v>
      </c>
      <c r="R54" s="54">
        <v>49714</v>
      </c>
      <c r="S54" s="56"/>
      <c r="T54" s="32"/>
      <c r="U54" s="56"/>
      <c r="V54" s="33"/>
      <c r="W54" s="55">
        <f t="shared" si="8"/>
        <v>49714</v>
      </c>
    </row>
    <row r="55" spans="1:23">
      <c r="A55" s="75">
        <v>53</v>
      </c>
      <c r="B55" s="73">
        <v>2606043</v>
      </c>
      <c r="C55" s="14" t="s">
        <v>49</v>
      </c>
      <c r="D55" s="14" t="s">
        <v>33</v>
      </c>
      <c r="E55" s="14" t="s">
        <v>31</v>
      </c>
      <c r="F55" s="14" t="s">
        <v>138</v>
      </c>
      <c r="G55" s="16" t="s">
        <v>25</v>
      </c>
      <c r="H55" s="16" t="s">
        <v>193</v>
      </c>
      <c r="I55" s="16" t="str">
        <f t="shared" si="9"/>
        <v>M-Gm Opatów (3)</v>
      </c>
      <c r="J55" s="15" t="s">
        <v>59</v>
      </c>
      <c r="K55" s="70">
        <v>10431</v>
      </c>
      <c r="L55" s="71">
        <v>1292</v>
      </c>
      <c r="M55" s="36">
        <v>40</v>
      </c>
      <c r="N55" s="78">
        <v>5049.96</v>
      </c>
      <c r="O55" s="26">
        <f t="shared" si="5"/>
        <v>3.8347234000000001E-3</v>
      </c>
      <c r="P55" s="26">
        <f t="shared" si="6"/>
        <v>9.8108940000000001E-4</v>
      </c>
      <c r="Q55" s="25">
        <f t="shared" si="7"/>
        <v>8.1193581999999993E-3</v>
      </c>
      <c r="R55" s="54">
        <v>178913</v>
      </c>
      <c r="S55" s="56"/>
      <c r="T55" s="32"/>
      <c r="U55" s="56"/>
      <c r="V55" s="33"/>
      <c r="W55" s="55">
        <f t="shared" si="8"/>
        <v>178913</v>
      </c>
    </row>
    <row r="56" spans="1:23">
      <c r="A56" s="75">
        <v>54</v>
      </c>
      <c r="B56" s="73">
        <v>2606053</v>
      </c>
      <c r="C56" s="14" t="s">
        <v>49</v>
      </c>
      <c r="D56" s="14" t="s">
        <v>33</v>
      </c>
      <c r="E56" s="14" t="s">
        <v>32</v>
      </c>
      <c r="F56" s="14" t="s">
        <v>138</v>
      </c>
      <c r="G56" s="16" t="s">
        <v>25</v>
      </c>
      <c r="H56" s="16" t="s">
        <v>194</v>
      </c>
      <c r="I56" s="16" t="str">
        <f t="shared" si="9"/>
        <v>M-Gm Ożarów (3)</v>
      </c>
      <c r="J56" s="15" t="s">
        <v>109</v>
      </c>
      <c r="K56" s="70">
        <v>9783</v>
      </c>
      <c r="L56" s="71">
        <v>1264</v>
      </c>
      <c r="M56" s="36">
        <v>29</v>
      </c>
      <c r="N56" s="78">
        <v>6186.88</v>
      </c>
      <c r="O56" s="26">
        <f t="shared" si="5"/>
        <v>2.9643258000000001E-3</v>
      </c>
      <c r="P56" s="26">
        <f t="shared" si="6"/>
        <v>6.0562150000000004E-4</v>
      </c>
      <c r="Q56" s="25">
        <f t="shared" si="7"/>
        <v>5.0120384999999996E-3</v>
      </c>
      <c r="R56" s="54">
        <v>110442</v>
      </c>
      <c r="S56" s="56"/>
      <c r="T56" s="32"/>
      <c r="U56" s="56"/>
      <c r="V56" s="33"/>
      <c r="W56" s="55">
        <f t="shared" si="8"/>
        <v>110442</v>
      </c>
    </row>
    <row r="57" spans="1:23">
      <c r="A57" s="75">
        <v>55</v>
      </c>
      <c r="B57" s="73">
        <v>2606062</v>
      </c>
      <c r="C57" s="14" t="s">
        <v>49</v>
      </c>
      <c r="D57" s="14" t="s">
        <v>33</v>
      </c>
      <c r="E57" s="14" t="s">
        <v>33</v>
      </c>
      <c r="F57" s="14" t="s">
        <v>137</v>
      </c>
      <c r="G57" s="16" t="s">
        <v>24</v>
      </c>
      <c r="H57" s="16" t="s">
        <v>195</v>
      </c>
      <c r="I57" s="16" t="str">
        <f t="shared" si="9"/>
        <v>Gm Sadowie (2)</v>
      </c>
      <c r="J57" s="15" t="s">
        <v>110</v>
      </c>
      <c r="K57" s="70">
        <v>3703</v>
      </c>
      <c r="L57" s="71">
        <v>474</v>
      </c>
      <c r="M57" s="36">
        <v>12</v>
      </c>
      <c r="N57" s="78">
        <v>4003.28</v>
      </c>
      <c r="O57" s="26">
        <f t="shared" si="5"/>
        <v>3.2406156999999999E-3</v>
      </c>
      <c r="P57" s="26">
        <f t="shared" si="6"/>
        <v>3.8369830000000002E-4</v>
      </c>
      <c r="Q57" s="25">
        <f t="shared" si="7"/>
        <v>3.1754332000000001E-3</v>
      </c>
      <c r="R57" s="54">
        <v>69971</v>
      </c>
      <c r="S57" s="56"/>
      <c r="T57" s="32"/>
      <c r="U57" s="56"/>
      <c r="V57" s="33"/>
      <c r="W57" s="55">
        <f t="shared" si="8"/>
        <v>69971</v>
      </c>
    </row>
    <row r="58" spans="1:23">
      <c r="A58" s="75">
        <v>56</v>
      </c>
      <c r="B58" s="73">
        <v>2606072</v>
      </c>
      <c r="C58" s="14" t="s">
        <v>49</v>
      </c>
      <c r="D58" s="14" t="s">
        <v>33</v>
      </c>
      <c r="E58" s="14" t="s">
        <v>34</v>
      </c>
      <c r="F58" s="14" t="s">
        <v>137</v>
      </c>
      <c r="G58" s="16" t="s">
        <v>24</v>
      </c>
      <c r="H58" s="16" t="s">
        <v>196</v>
      </c>
      <c r="I58" s="16" t="str">
        <f t="shared" si="9"/>
        <v>Gm Tarłów (2)</v>
      </c>
      <c r="J58" s="15" t="s">
        <v>111</v>
      </c>
      <c r="K58" s="70">
        <v>4495</v>
      </c>
      <c r="L58" s="71">
        <v>520</v>
      </c>
      <c r="M58" s="36">
        <v>24</v>
      </c>
      <c r="N58" s="78">
        <v>3504.89</v>
      </c>
      <c r="O58" s="26">
        <f t="shared" si="5"/>
        <v>5.3392658000000004E-3</v>
      </c>
      <c r="P58" s="26">
        <f t="shared" si="6"/>
        <v>7.9215549999999996E-4</v>
      </c>
      <c r="Q58" s="25">
        <f t="shared" si="7"/>
        <v>6.5557677000000003E-3</v>
      </c>
      <c r="R58" s="54">
        <v>144458</v>
      </c>
      <c r="S58" s="56"/>
      <c r="T58" s="32"/>
      <c r="U58" s="56"/>
      <c r="V58" s="33"/>
      <c r="W58" s="55">
        <f t="shared" si="8"/>
        <v>144458</v>
      </c>
    </row>
    <row r="59" spans="1:23">
      <c r="A59" s="75">
        <v>57</v>
      </c>
      <c r="B59" s="73">
        <v>2606082</v>
      </c>
      <c r="C59" s="14" t="s">
        <v>49</v>
      </c>
      <c r="D59" s="14" t="s">
        <v>33</v>
      </c>
      <c r="E59" s="14" t="s">
        <v>35</v>
      </c>
      <c r="F59" s="14" t="s">
        <v>137</v>
      </c>
      <c r="G59" s="16" t="s">
        <v>24</v>
      </c>
      <c r="H59" s="16" t="s">
        <v>197</v>
      </c>
      <c r="I59" s="16" t="str">
        <f t="shared" si="9"/>
        <v>Gm Wojciechowice (2)</v>
      </c>
      <c r="J59" s="15" t="s">
        <v>112</v>
      </c>
      <c r="K59" s="70">
        <v>3685</v>
      </c>
      <c r="L59" s="71">
        <v>469</v>
      </c>
      <c r="M59" s="36">
        <v>41</v>
      </c>
      <c r="N59" s="78">
        <v>4256.2</v>
      </c>
      <c r="O59" s="26">
        <f t="shared" si="5"/>
        <v>1.11261872E-2</v>
      </c>
      <c r="P59" s="26">
        <f t="shared" si="6"/>
        <v>1.2260189E-3</v>
      </c>
      <c r="Q59" s="25">
        <f t="shared" si="7"/>
        <v>1.01463604E-2</v>
      </c>
      <c r="R59" s="54">
        <v>223579</v>
      </c>
      <c r="S59" s="56"/>
      <c r="T59" s="32"/>
      <c r="U59" s="56"/>
      <c r="V59" s="33"/>
      <c r="W59" s="55">
        <f t="shared" si="8"/>
        <v>223579</v>
      </c>
    </row>
    <row r="60" spans="1:23">
      <c r="A60" s="75">
        <v>58</v>
      </c>
      <c r="B60" s="73">
        <v>2607011</v>
      </c>
      <c r="C60" s="14" t="s">
        <v>49</v>
      </c>
      <c r="D60" s="14" t="s">
        <v>34</v>
      </c>
      <c r="E60" s="14" t="s">
        <v>29</v>
      </c>
      <c r="F60" s="14" t="s">
        <v>136</v>
      </c>
      <c r="G60" s="16" t="s">
        <v>23</v>
      </c>
      <c r="H60" s="16" t="s">
        <v>198</v>
      </c>
      <c r="I60" s="16" t="str">
        <f t="shared" si="9"/>
        <v>M Ostrowiec Świętokrzyski (1)</v>
      </c>
      <c r="J60" s="15" t="s">
        <v>113</v>
      </c>
      <c r="K60" s="70">
        <v>60246</v>
      </c>
      <c r="L60" s="71">
        <v>6935</v>
      </c>
      <c r="M60" s="36">
        <v>11</v>
      </c>
      <c r="N60" s="78">
        <v>5578.25</v>
      </c>
      <c r="O60" s="26">
        <f t="shared" si="5"/>
        <v>1.8258470000000001E-4</v>
      </c>
      <c r="P60" s="26">
        <f t="shared" si="6"/>
        <v>2.269932E-4</v>
      </c>
      <c r="Q60" s="25">
        <f t="shared" si="7"/>
        <v>1.8785638E-3</v>
      </c>
      <c r="R60" s="54">
        <v>41394</v>
      </c>
      <c r="S60" s="56"/>
      <c r="T60" s="32"/>
      <c r="U60" s="56"/>
      <c r="V60" s="33"/>
      <c r="W60" s="55">
        <f t="shared" si="8"/>
        <v>41394</v>
      </c>
    </row>
    <row r="61" spans="1:23">
      <c r="A61" s="75">
        <v>59</v>
      </c>
      <c r="B61" s="73">
        <v>2607022</v>
      </c>
      <c r="C61" s="14" t="s">
        <v>49</v>
      </c>
      <c r="D61" s="14" t="s">
        <v>34</v>
      </c>
      <c r="E61" s="14" t="s">
        <v>28</v>
      </c>
      <c r="F61" s="14" t="s">
        <v>137</v>
      </c>
      <c r="G61" s="16" t="s">
        <v>24</v>
      </c>
      <c r="H61" s="16" t="s">
        <v>199</v>
      </c>
      <c r="I61" s="16" t="str">
        <f t="shared" si="9"/>
        <v>Gm Bałtów (2)</v>
      </c>
      <c r="J61" s="15" t="s">
        <v>114</v>
      </c>
      <c r="K61" s="70">
        <v>3051</v>
      </c>
      <c r="L61" s="71">
        <v>360</v>
      </c>
      <c r="M61" s="36">
        <v>18</v>
      </c>
      <c r="N61" s="78">
        <v>3948.97</v>
      </c>
      <c r="O61" s="26">
        <f t="shared" si="5"/>
        <v>5.8997049999999999E-3</v>
      </c>
      <c r="P61" s="26">
        <f t="shared" si="6"/>
        <v>5.378348E-4</v>
      </c>
      <c r="Q61" s="25">
        <f t="shared" si="7"/>
        <v>4.4510453000000004E-3</v>
      </c>
      <c r="R61" s="54">
        <v>98080</v>
      </c>
      <c r="S61" s="56"/>
      <c r="T61" s="32"/>
      <c r="U61" s="56"/>
      <c r="V61" s="33"/>
      <c r="W61" s="55">
        <f t="shared" si="8"/>
        <v>98080</v>
      </c>
    </row>
    <row r="62" spans="1:23">
      <c r="A62" s="75">
        <v>60</v>
      </c>
      <c r="B62" s="73">
        <v>2607032</v>
      </c>
      <c r="C62" s="14" t="s">
        <v>49</v>
      </c>
      <c r="D62" s="14" t="s">
        <v>34</v>
      </c>
      <c r="E62" s="14" t="s">
        <v>30</v>
      </c>
      <c r="F62" s="14" t="s">
        <v>137</v>
      </c>
      <c r="G62" s="16" t="s">
        <v>24</v>
      </c>
      <c r="H62" s="16" t="s">
        <v>200</v>
      </c>
      <c r="I62" s="16" t="str">
        <f t="shared" si="9"/>
        <v>Gm Bodzechów (2)</v>
      </c>
      <c r="J62" s="15" t="s">
        <v>115</v>
      </c>
      <c r="K62" s="70">
        <v>12452</v>
      </c>
      <c r="L62" s="71">
        <v>1558</v>
      </c>
      <c r="M62" s="36">
        <v>23</v>
      </c>
      <c r="N62" s="78">
        <v>4786.42</v>
      </c>
      <c r="O62" s="26">
        <f t="shared" si="5"/>
        <v>1.8470928000000001E-3</v>
      </c>
      <c r="P62" s="26">
        <f t="shared" si="6"/>
        <v>6.0123649999999995E-4</v>
      </c>
      <c r="Q62" s="25">
        <f t="shared" si="7"/>
        <v>4.9757489000000002E-3</v>
      </c>
      <c r="R62" s="54">
        <v>109642</v>
      </c>
      <c r="S62" s="56"/>
      <c r="T62" s="32"/>
      <c r="U62" s="56"/>
      <c r="V62" s="33"/>
      <c r="W62" s="55">
        <f t="shared" si="8"/>
        <v>109642</v>
      </c>
    </row>
    <row r="63" spans="1:23">
      <c r="A63" s="75">
        <v>61</v>
      </c>
      <c r="B63" s="73">
        <v>2607043</v>
      </c>
      <c r="C63" s="14" t="s">
        <v>49</v>
      </c>
      <c r="D63" s="14" t="s">
        <v>34</v>
      </c>
      <c r="E63" s="14" t="s">
        <v>31</v>
      </c>
      <c r="F63" s="14" t="s">
        <v>138</v>
      </c>
      <c r="G63" s="16" t="s">
        <v>25</v>
      </c>
      <c r="H63" s="16" t="s">
        <v>201</v>
      </c>
      <c r="I63" s="16" t="str">
        <f t="shared" si="9"/>
        <v>M-Gm Ćmielów (3)</v>
      </c>
      <c r="J63" s="15" t="s">
        <v>116</v>
      </c>
      <c r="K63" s="70">
        <v>6502</v>
      </c>
      <c r="L63" s="71">
        <v>826</v>
      </c>
      <c r="M63" s="36">
        <v>36</v>
      </c>
      <c r="N63" s="78">
        <v>3725.75</v>
      </c>
      <c r="O63" s="26">
        <f t="shared" si="5"/>
        <v>5.5367578999999997E-3</v>
      </c>
      <c r="P63" s="26">
        <f t="shared" si="6"/>
        <v>1.227501E-3</v>
      </c>
      <c r="Q63" s="25">
        <f t="shared" si="7"/>
        <v>1.0158626E-2</v>
      </c>
      <c r="R63" s="54">
        <v>223849</v>
      </c>
      <c r="S63" s="56"/>
      <c r="T63" s="32"/>
      <c r="U63" s="56"/>
      <c r="V63" s="33"/>
      <c r="W63" s="55">
        <f t="shared" si="8"/>
        <v>223849</v>
      </c>
    </row>
    <row r="64" spans="1:23">
      <c r="A64" s="75">
        <v>62</v>
      </c>
      <c r="B64" s="73">
        <v>2607053</v>
      </c>
      <c r="C64" s="14" t="s">
        <v>49</v>
      </c>
      <c r="D64" s="14" t="s">
        <v>34</v>
      </c>
      <c r="E64" s="14" t="s">
        <v>32</v>
      </c>
      <c r="F64" s="14" t="s">
        <v>138</v>
      </c>
      <c r="G64" s="16" t="s">
        <v>25</v>
      </c>
      <c r="H64" s="16" t="s">
        <v>202</v>
      </c>
      <c r="I64" s="16" t="str">
        <f t="shared" si="9"/>
        <v>M-Gm Kunów (3)</v>
      </c>
      <c r="J64" s="15" t="s">
        <v>117</v>
      </c>
      <c r="K64" s="70">
        <v>8980</v>
      </c>
      <c r="L64" s="71">
        <v>1177</v>
      </c>
      <c r="M64" s="36">
        <v>45</v>
      </c>
      <c r="N64" s="78">
        <v>4683.34</v>
      </c>
      <c r="O64" s="26">
        <f t="shared" si="5"/>
        <v>5.0111358000000002E-3</v>
      </c>
      <c r="P64" s="26">
        <f t="shared" si="6"/>
        <v>1.2593804E-3</v>
      </c>
      <c r="Q64" s="25">
        <f t="shared" si="7"/>
        <v>1.04224555E-2</v>
      </c>
      <c r="R64" s="54">
        <v>229662</v>
      </c>
      <c r="S64" s="56"/>
      <c r="T64" s="32"/>
      <c r="U64" s="56"/>
      <c r="V64" s="33"/>
      <c r="W64" s="55">
        <f t="shared" si="8"/>
        <v>229662</v>
      </c>
    </row>
    <row r="65" spans="1:23">
      <c r="A65" s="75">
        <v>63</v>
      </c>
      <c r="B65" s="73">
        <v>2607062</v>
      </c>
      <c r="C65" s="14" t="s">
        <v>49</v>
      </c>
      <c r="D65" s="14" t="s">
        <v>34</v>
      </c>
      <c r="E65" s="14" t="s">
        <v>33</v>
      </c>
      <c r="F65" s="14" t="s">
        <v>137</v>
      </c>
      <c r="G65" s="16" t="s">
        <v>24</v>
      </c>
      <c r="H65" s="16" t="s">
        <v>203</v>
      </c>
      <c r="I65" s="16" t="str">
        <f t="shared" si="9"/>
        <v>Gm Waśniów (2)</v>
      </c>
      <c r="J65" s="15" t="s">
        <v>118</v>
      </c>
      <c r="K65" s="70">
        <v>6189</v>
      </c>
      <c r="L65" s="71">
        <v>836</v>
      </c>
      <c r="M65" s="36">
        <v>19</v>
      </c>
      <c r="N65" s="78">
        <v>3219.2</v>
      </c>
      <c r="O65" s="26">
        <f t="shared" si="5"/>
        <v>3.0699628000000001E-3</v>
      </c>
      <c r="P65" s="26">
        <f t="shared" si="6"/>
        <v>7.9724430000000001E-4</v>
      </c>
      <c r="Q65" s="25">
        <f t="shared" si="7"/>
        <v>6.5978818999999998E-3</v>
      </c>
      <c r="R65" s="54">
        <v>145386</v>
      </c>
      <c r="S65" s="56"/>
      <c r="T65" s="32"/>
      <c r="U65" s="56"/>
      <c r="V65" s="33"/>
      <c r="W65" s="55">
        <f t="shared" si="8"/>
        <v>145386</v>
      </c>
    </row>
    <row r="66" spans="1:23">
      <c r="A66" s="75">
        <v>64</v>
      </c>
      <c r="B66" s="73">
        <v>2608013</v>
      </c>
      <c r="C66" s="14" t="s">
        <v>49</v>
      </c>
      <c r="D66" s="14" t="s">
        <v>35</v>
      </c>
      <c r="E66" s="14" t="s">
        <v>29</v>
      </c>
      <c r="F66" s="14" t="s">
        <v>138</v>
      </c>
      <c r="G66" s="16" t="s">
        <v>25</v>
      </c>
      <c r="H66" s="16" t="s">
        <v>204</v>
      </c>
      <c r="I66" s="16" t="str">
        <f t="shared" si="9"/>
        <v>M-Gm Działoszyce (3)</v>
      </c>
      <c r="J66" s="15" t="s">
        <v>119</v>
      </c>
      <c r="K66" s="70">
        <v>4411</v>
      </c>
      <c r="L66" s="71">
        <v>497</v>
      </c>
      <c r="M66" s="36">
        <v>17</v>
      </c>
      <c r="N66" s="78">
        <v>3475.91</v>
      </c>
      <c r="O66" s="26">
        <f t="shared" si="5"/>
        <v>3.8540012999999998E-3</v>
      </c>
      <c r="P66" s="26">
        <f t="shared" si="6"/>
        <v>5.5106100000000004E-4</v>
      </c>
      <c r="Q66" s="25">
        <f t="shared" si="7"/>
        <v>4.5605035000000002E-3</v>
      </c>
      <c r="R66" s="54">
        <v>100492</v>
      </c>
      <c r="S66" s="56"/>
      <c r="T66" s="32"/>
      <c r="U66" s="56"/>
      <c r="V66" s="33"/>
      <c r="W66" s="55">
        <f t="shared" si="8"/>
        <v>100492</v>
      </c>
    </row>
    <row r="67" spans="1:23">
      <c r="A67" s="75">
        <v>65</v>
      </c>
      <c r="B67" s="73">
        <v>2608022</v>
      </c>
      <c r="C67" s="14" t="s">
        <v>49</v>
      </c>
      <c r="D67" s="14" t="s">
        <v>35</v>
      </c>
      <c r="E67" s="14" t="s">
        <v>28</v>
      </c>
      <c r="F67" s="14" t="s">
        <v>137</v>
      </c>
      <c r="G67" s="16" t="s">
        <v>24</v>
      </c>
      <c r="H67" s="16" t="s">
        <v>205</v>
      </c>
      <c r="I67" s="16" t="str">
        <f t="shared" si="9"/>
        <v>Gm Kije (2)</v>
      </c>
      <c r="J67" s="15" t="s">
        <v>120</v>
      </c>
      <c r="K67" s="70">
        <v>4271</v>
      </c>
      <c r="L67" s="71">
        <v>559</v>
      </c>
      <c r="M67" s="36">
        <v>24</v>
      </c>
      <c r="N67" s="78">
        <v>4032.51</v>
      </c>
      <c r="O67" s="26">
        <f t="shared" ref="O67:O98" si="10" xml:space="preserve"> ROUNDDOWN(M67/K67,10)</f>
        <v>5.6192929000000004E-3</v>
      </c>
      <c r="P67" s="26">
        <f t="shared" ref="P67:P98" si="11">ROUNDDOWN(L67*O67/N67,10)</f>
        <v>7.7896509999999999E-4</v>
      </c>
      <c r="Q67" s="25">
        <f t="shared" ref="Q67:Q98" si="12">ROUNDDOWN(P67/$P$106,10)</f>
        <v>6.4466057999999996E-3</v>
      </c>
      <c r="R67" s="54">
        <v>142053</v>
      </c>
      <c r="S67" s="56"/>
      <c r="T67" s="32"/>
      <c r="U67" s="56"/>
      <c r="V67" s="33"/>
      <c r="W67" s="55">
        <f t="shared" ref="W67:W98" si="13">MIN(R67:U67)</f>
        <v>142053</v>
      </c>
    </row>
    <row r="68" spans="1:23">
      <c r="A68" s="75">
        <v>66</v>
      </c>
      <c r="B68" s="73">
        <v>2608032</v>
      </c>
      <c r="C68" s="14" t="s">
        <v>49</v>
      </c>
      <c r="D68" s="14" t="s">
        <v>35</v>
      </c>
      <c r="E68" s="14" t="s">
        <v>30</v>
      </c>
      <c r="F68" s="14" t="s">
        <v>137</v>
      </c>
      <c r="G68" s="16" t="s">
        <v>24</v>
      </c>
      <c r="H68" s="16" t="s">
        <v>206</v>
      </c>
      <c r="I68" s="16" t="str">
        <f t="shared" si="9"/>
        <v>Gm Michałów (2)</v>
      </c>
      <c r="J68" s="15" t="s">
        <v>121</v>
      </c>
      <c r="K68" s="70">
        <v>4281</v>
      </c>
      <c r="L68" s="71">
        <v>583</v>
      </c>
      <c r="M68" s="36">
        <v>23</v>
      </c>
      <c r="N68" s="78">
        <v>3564.61</v>
      </c>
      <c r="O68" s="26">
        <f t="shared" si="10"/>
        <v>5.3725765000000002E-3</v>
      </c>
      <c r="P68" s="26">
        <f t="shared" si="11"/>
        <v>8.7869689999999997E-4</v>
      </c>
      <c r="Q68" s="25">
        <f t="shared" si="12"/>
        <v>7.2719721999999999E-3</v>
      </c>
      <c r="R68" s="54">
        <v>160240</v>
      </c>
      <c r="S68" s="56"/>
      <c r="T68" s="32"/>
      <c r="U68" s="56"/>
      <c r="V68" s="33"/>
      <c r="W68" s="55">
        <f t="shared" si="13"/>
        <v>160240</v>
      </c>
    </row>
    <row r="69" spans="1:23">
      <c r="A69" s="75">
        <v>67</v>
      </c>
      <c r="B69" s="73">
        <v>2608043</v>
      </c>
      <c r="C69" s="14" t="s">
        <v>49</v>
      </c>
      <c r="D69" s="14" t="s">
        <v>35</v>
      </c>
      <c r="E69" s="14" t="s">
        <v>31</v>
      </c>
      <c r="F69" s="14" t="s">
        <v>138</v>
      </c>
      <c r="G69" s="16" t="s">
        <v>25</v>
      </c>
      <c r="H69" s="16" t="s">
        <v>207</v>
      </c>
      <c r="I69" s="16" t="str">
        <f t="shared" si="9"/>
        <v>M-Gm Pińczów (3)</v>
      </c>
      <c r="J69" s="15" t="s">
        <v>122</v>
      </c>
      <c r="K69" s="70">
        <v>18762</v>
      </c>
      <c r="L69" s="71">
        <v>2382</v>
      </c>
      <c r="M69" s="36">
        <v>112</v>
      </c>
      <c r="N69" s="78">
        <v>4970.3500000000004</v>
      </c>
      <c r="O69" s="26">
        <f t="shared" si="10"/>
        <v>5.9695128E-3</v>
      </c>
      <c r="P69" s="26">
        <f t="shared" si="11"/>
        <v>2.8608406000000001E-3</v>
      </c>
      <c r="Q69" s="25">
        <f t="shared" si="12"/>
        <v>2.3675915400000001E-2</v>
      </c>
      <c r="R69" s="54">
        <v>521708</v>
      </c>
      <c r="S69" s="56"/>
      <c r="T69" s="32"/>
      <c r="U69" s="56"/>
      <c r="V69" s="33"/>
      <c r="W69" s="55">
        <f t="shared" si="13"/>
        <v>521708</v>
      </c>
    </row>
    <row r="70" spans="1:23">
      <c r="A70" s="75">
        <v>68</v>
      </c>
      <c r="B70" s="73">
        <v>2608052</v>
      </c>
      <c r="C70" s="14" t="s">
        <v>49</v>
      </c>
      <c r="D70" s="14" t="s">
        <v>35</v>
      </c>
      <c r="E70" s="14" t="s">
        <v>32</v>
      </c>
      <c r="F70" s="14" t="s">
        <v>137</v>
      </c>
      <c r="G70" s="16" t="s">
        <v>24</v>
      </c>
      <c r="H70" s="16" t="s">
        <v>208</v>
      </c>
      <c r="I70" s="16" t="str">
        <f t="shared" si="9"/>
        <v>Gm Złota (2)</v>
      </c>
      <c r="J70" s="15" t="s">
        <v>123</v>
      </c>
      <c r="K70" s="70">
        <v>4119</v>
      </c>
      <c r="L70" s="71">
        <v>505</v>
      </c>
      <c r="M70" s="36">
        <v>11</v>
      </c>
      <c r="N70" s="78">
        <v>4155.59</v>
      </c>
      <c r="O70" s="26">
        <f t="shared" si="10"/>
        <v>2.6705511000000002E-3</v>
      </c>
      <c r="P70" s="26">
        <f t="shared" si="11"/>
        <v>3.2453350000000001E-4</v>
      </c>
      <c r="Q70" s="25">
        <f t="shared" si="12"/>
        <v>2.6857936999999999E-3</v>
      </c>
      <c r="R70" s="54">
        <v>59182</v>
      </c>
      <c r="S70" s="56"/>
      <c r="T70" s="32"/>
      <c r="U70" s="56"/>
      <c r="V70" s="33"/>
      <c r="W70" s="55">
        <f t="shared" si="13"/>
        <v>59182</v>
      </c>
    </row>
    <row r="71" spans="1:23">
      <c r="A71" s="75">
        <v>69</v>
      </c>
      <c r="B71" s="73">
        <v>2609011</v>
      </c>
      <c r="C71" s="14" t="s">
        <v>49</v>
      </c>
      <c r="D71" s="14" t="s">
        <v>36</v>
      </c>
      <c r="E71" s="14" t="s">
        <v>29</v>
      </c>
      <c r="F71" s="14" t="s">
        <v>136</v>
      </c>
      <c r="G71" s="16" t="s">
        <v>23</v>
      </c>
      <c r="H71" s="16" t="s">
        <v>209</v>
      </c>
      <c r="I71" s="16" t="str">
        <f t="shared" si="9"/>
        <v>M Sandomierz (1)</v>
      </c>
      <c r="J71" s="15" t="s">
        <v>124</v>
      </c>
      <c r="K71" s="70">
        <v>20709</v>
      </c>
      <c r="L71" s="71">
        <v>2246</v>
      </c>
      <c r="M71" s="36">
        <v>28</v>
      </c>
      <c r="N71" s="78">
        <v>5682.77</v>
      </c>
      <c r="O71" s="26">
        <f t="shared" si="10"/>
        <v>1.3520691E-3</v>
      </c>
      <c r="P71" s="26">
        <f t="shared" si="11"/>
        <v>5.3437790000000003E-4</v>
      </c>
      <c r="Q71" s="25">
        <f t="shared" si="12"/>
        <v>4.4224364999999998E-3</v>
      </c>
      <c r="R71" s="54">
        <v>97450</v>
      </c>
      <c r="S71" s="56"/>
      <c r="T71" s="32"/>
      <c r="U71" s="56"/>
      <c r="V71" s="33"/>
      <c r="W71" s="55">
        <f t="shared" si="13"/>
        <v>97450</v>
      </c>
    </row>
    <row r="72" spans="1:23">
      <c r="A72" s="75">
        <v>70</v>
      </c>
      <c r="B72" s="73">
        <v>2609022</v>
      </c>
      <c r="C72" s="14" t="s">
        <v>49</v>
      </c>
      <c r="D72" s="14" t="s">
        <v>36</v>
      </c>
      <c r="E72" s="14" t="s">
        <v>28</v>
      </c>
      <c r="F72" s="14" t="s">
        <v>137</v>
      </c>
      <c r="G72" s="16" t="s">
        <v>24</v>
      </c>
      <c r="H72" s="16" t="s">
        <v>210</v>
      </c>
      <c r="I72" s="16" t="str">
        <f t="shared" si="9"/>
        <v>Gm Dwikozy (2)</v>
      </c>
      <c r="J72" s="15" t="s">
        <v>125</v>
      </c>
      <c r="K72" s="70">
        <v>7964</v>
      </c>
      <c r="L72" s="71">
        <v>1008</v>
      </c>
      <c r="M72" s="36">
        <v>38</v>
      </c>
      <c r="N72" s="78">
        <v>3368.66</v>
      </c>
      <c r="O72" s="26">
        <f t="shared" si="10"/>
        <v>4.7714716000000004E-3</v>
      </c>
      <c r="P72" s="26">
        <f t="shared" si="11"/>
        <v>1.4277615E-3</v>
      </c>
      <c r="Q72" s="25">
        <f t="shared" si="12"/>
        <v>1.1815953800000001E-2</v>
      </c>
      <c r="R72" s="54">
        <v>260369</v>
      </c>
      <c r="S72" s="56"/>
      <c r="T72" s="32"/>
      <c r="U72" s="56"/>
      <c r="V72" s="33"/>
      <c r="W72" s="55">
        <f t="shared" si="13"/>
        <v>260369</v>
      </c>
    </row>
    <row r="73" spans="1:23">
      <c r="A73" s="75">
        <v>71</v>
      </c>
      <c r="B73" s="73">
        <v>2609033</v>
      </c>
      <c r="C73" s="14" t="s">
        <v>49</v>
      </c>
      <c r="D73" s="14" t="s">
        <v>36</v>
      </c>
      <c r="E73" s="14" t="s">
        <v>30</v>
      </c>
      <c r="F73" s="14" t="s">
        <v>138</v>
      </c>
      <c r="G73" s="16" t="s">
        <v>25</v>
      </c>
      <c r="H73" s="16" t="s">
        <v>211</v>
      </c>
      <c r="I73" s="16" t="str">
        <f t="shared" si="9"/>
        <v>M-Gm Klimontów (3)</v>
      </c>
      <c r="J73" s="15" t="s">
        <v>126</v>
      </c>
      <c r="K73" s="70">
        <v>7272</v>
      </c>
      <c r="L73" s="71">
        <v>947</v>
      </c>
      <c r="M73" s="36">
        <v>48</v>
      </c>
      <c r="N73" s="78">
        <v>2633.9</v>
      </c>
      <c r="O73" s="26">
        <f t="shared" si="10"/>
        <v>6.6006600000000004E-3</v>
      </c>
      <c r="P73" s="26">
        <f t="shared" si="11"/>
        <v>2.3732203000000002E-3</v>
      </c>
      <c r="Q73" s="25">
        <f t="shared" si="12"/>
        <v>1.9640438199999999E-2</v>
      </c>
      <c r="R73" s="54">
        <v>432784</v>
      </c>
      <c r="S73" s="56"/>
      <c r="T73" s="32"/>
      <c r="U73" s="56"/>
      <c r="V73" s="33"/>
      <c r="W73" s="55">
        <f t="shared" si="13"/>
        <v>432784</v>
      </c>
    </row>
    <row r="74" spans="1:23">
      <c r="A74" s="75">
        <v>72</v>
      </c>
      <c r="B74" s="73">
        <v>2609043</v>
      </c>
      <c r="C74" s="14" t="s">
        <v>49</v>
      </c>
      <c r="D74" s="14" t="s">
        <v>36</v>
      </c>
      <c r="E74" s="14" t="s">
        <v>31</v>
      </c>
      <c r="F74" s="14" t="s">
        <v>138</v>
      </c>
      <c r="G74" s="16" t="s">
        <v>25</v>
      </c>
      <c r="H74" s="16" t="s">
        <v>212</v>
      </c>
      <c r="I74" s="16" t="str">
        <f t="shared" si="9"/>
        <v>M-Gm Koprzywnica (3)</v>
      </c>
      <c r="J74" s="15" t="s">
        <v>127</v>
      </c>
      <c r="K74" s="70">
        <v>6090</v>
      </c>
      <c r="L74" s="71">
        <v>756</v>
      </c>
      <c r="M74" s="36">
        <v>57</v>
      </c>
      <c r="N74" s="78">
        <v>3289.49</v>
      </c>
      <c r="O74" s="26">
        <f t="shared" si="10"/>
        <v>9.3596058999999999E-3</v>
      </c>
      <c r="P74" s="26">
        <f t="shared" si="11"/>
        <v>2.1510512999999998E-3</v>
      </c>
      <c r="Q74" s="25">
        <f t="shared" si="12"/>
        <v>1.78017987E-2</v>
      </c>
      <c r="R74" s="54">
        <v>392269</v>
      </c>
      <c r="S74" s="56"/>
      <c r="T74" s="32"/>
      <c r="U74" s="56"/>
      <c r="V74" s="33"/>
      <c r="W74" s="55">
        <f t="shared" si="13"/>
        <v>392269</v>
      </c>
    </row>
    <row r="75" spans="1:23">
      <c r="A75" s="75">
        <v>73</v>
      </c>
      <c r="B75" s="73">
        <v>2609052</v>
      </c>
      <c r="C75" s="14" t="s">
        <v>49</v>
      </c>
      <c r="D75" s="14" t="s">
        <v>36</v>
      </c>
      <c r="E75" s="14" t="s">
        <v>32</v>
      </c>
      <c r="F75" s="14" t="s">
        <v>137</v>
      </c>
      <c r="G75" s="16" t="s">
        <v>24</v>
      </c>
      <c r="H75" s="16" t="s">
        <v>213</v>
      </c>
      <c r="I75" s="16" t="str">
        <f t="shared" si="9"/>
        <v>Gm Łoniów (2)</v>
      </c>
      <c r="J75" s="15" t="s">
        <v>128</v>
      </c>
      <c r="K75" s="70">
        <v>6995</v>
      </c>
      <c r="L75" s="71">
        <v>961</v>
      </c>
      <c r="M75" s="36">
        <v>17</v>
      </c>
      <c r="N75" s="78">
        <v>3527.58</v>
      </c>
      <c r="O75" s="26">
        <f t="shared" si="10"/>
        <v>2.4303073000000001E-3</v>
      </c>
      <c r="P75" s="26">
        <f t="shared" si="11"/>
        <v>6.6207569999999995E-4</v>
      </c>
      <c r="Q75" s="25">
        <f t="shared" si="12"/>
        <v>5.4792456E-3</v>
      </c>
      <c r="R75" s="54">
        <v>120737</v>
      </c>
      <c r="S75" s="56"/>
      <c r="T75" s="32"/>
      <c r="U75" s="56"/>
      <c r="V75" s="33"/>
      <c r="W75" s="55">
        <f t="shared" si="13"/>
        <v>120737</v>
      </c>
    </row>
    <row r="76" spans="1:23">
      <c r="A76" s="75">
        <v>74</v>
      </c>
      <c r="B76" s="73">
        <v>2609062</v>
      </c>
      <c r="C76" s="14" t="s">
        <v>49</v>
      </c>
      <c r="D76" s="14" t="s">
        <v>36</v>
      </c>
      <c r="E76" s="14" t="s">
        <v>33</v>
      </c>
      <c r="F76" s="14" t="s">
        <v>137</v>
      </c>
      <c r="G76" s="16" t="s">
        <v>24</v>
      </c>
      <c r="H76" s="16" t="s">
        <v>214</v>
      </c>
      <c r="I76" s="16" t="str">
        <f t="shared" si="9"/>
        <v>Gm Obrazów (2)</v>
      </c>
      <c r="J76" s="15" t="s">
        <v>129</v>
      </c>
      <c r="K76" s="70">
        <v>5995</v>
      </c>
      <c r="L76" s="71">
        <v>792</v>
      </c>
      <c r="M76" s="36">
        <v>34</v>
      </c>
      <c r="N76" s="78">
        <v>3497.14</v>
      </c>
      <c r="O76" s="26">
        <f t="shared" si="10"/>
        <v>5.6713928000000002E-3</v>
      </c>
      <c r="P76" s="26">
        <f t="shared" si="11"/>
        <v>1.2844047000000001E-3</v>
      </c>
      <c r="Q76" s="25">
        <f t="shared" si="12"/>
        <v>1.0629553E-2</v>
      </c>
      <c r="R76" s="54">
        <v>234226</v>
      </c>
      <c r="S76" s="56"/>
      <c r="T76" s="32"/>
      <c r="U76" s="56"/>
      <c r="V76" s="33"/>
      <c r="W76" s="55">
        <f t="shared" si="13"/>
        <v>234226</v>
      </c>
    </row>
    <row r="77" spans="1:23">
      <c r="A77" s="75">
        <v>75</v>
      </c>
      <c r="B77" s="73">
        <v>2609072</v>
      </c>
      <c r="C77" s="14" t="s">
        <v>49</v>
      </c>
      <c r="D77" s="14" t="s">
        <v>36</v>
      </c>
      <c r="E77" s="14" t="s">
        <v>34</v>
      </c>
      <c r="F77" s="14" t="s">
        <v>137</v>
      </c>
      <c r="G77" s="16" t="s">
        <v>24</v>
      </c>
      <c r="H77" s="16" t="s">
        <v>215</v>
      </c>
      <c r="I77" s="16" t="str">
        <f t="shared" si="9"/>
        <v>Gm Samborzec (2)</v>
      </c>
      <c r="J77" s="15" t="s">
        <v>130</v>
      </c>
      <c r="K77" s="70">
        <v>7877</v>
      </c>
      <c r="L77" s="71">
        <v>981</v>
      </c>
      <c r="M77" s="36">
        <v>56</v>
      </c>
      <c r="N77" s="78">
        <v>3155.4</v>
      </c>
      <c r="O77" s="26">
        <f t="shared" si="10"/>
        <v>7.1093055000000004E-3</v>
      </c>
      <c r="P77" s="26">
        <f t="shared" si="11"/>
        <v>2.2102518000000002E-3</v>
      </c>
      <c r="Q77" s="25">
        <f t="shared" si="12"/>
        <v>1.8291733800000001E-2</v>
      </c>
      <c r="R77" s="54">
        <v>403065</v>
      </c>
      <c r="S77" s="56"/>
      <c r="T77" s="32"/>
      <c r="U77" s="56"/>
      <c r="V77" s="33"/>
      <c r="W77" s="55">
        <f t="shared" si="13"/>
        <v>403065</v>
      </c>
    </row>
    <row r="78" spans="1:23">
      <c r="A78" s="75">
        <v>76</v>
      </c>
      <c r="B78" s="73">
        <v>2609082</v>
      </c>
      <c r="C78" s="14" t="s">
        <v>49</v>
      </c>
      <c r="D78" s="14" t="s">
        <v>36</v>
      </c>
      <c r="E78" s="14" t="s">
        <v>35</v>
      </c>
      <c r="F78" s="14" t="s">
        <v>137</v>
      </c>
      <c r="G78" s="16" t="s">
        <v>24</v>
      </c>
      <c r="H78" s="16" t="s">
        <v>216</v>
      </c>
      <c r="I78" s="16" t="str">
        <f t="shared" si="9"/>
        <v>Gm Wilczyce (2)</v>
      </c>
      <c r="J78" s="15" t="s">
        <v>131</v>
      </c>
      <c r="K78" s="70">
        <v>3372</v>
      </c>
      <c r="L78" s="71">
        <v>451</v>
      </c>
      <c r="M78" s="36">
        <v>18</v>
      </c>
      <c r="N78" s="78">
        <v>3346.1</v>
      </c>
      <c r="O78" s="26">
        <f t="shared" si="10"/>
        <v>5.3380781999999996E-3</v>
      </c>
      <c r="P78" s="26">
        <f t="shared" si="11"/>
        <v>7.1948629999999997E-4</v>
      </c>
      <c r="Q78" s="25">
        <f t="shared" si="12"/>
        <v>5.9543675999999997E-3</v>
      </c>
      <c r="R78" s="54">
        <v>131206</v>
      </c>
      <c r="S78" s="56"/>
      <c r="T78" s="32"/>
      <c r="U78" s="56"/>
      <c r="V78" s="33"/>
      <c r="W78" s="55">
        <f t="shared" si="13"/>
        <v>131206</v>
      </c>
    </row>
    <row r="79" spans="1:23">
      <c r="A79" s="75">
        <v>77</v>
      </c>
      <c r="B79" s="73">
        <v>2609093</v>
      </c>
      <c r="C79" s="14" t="s">
        <v>49</v>
      </c>
      <c r="D79" s="14" t="s">
        <v>36</v>
      </c>
      <c r="E79" s="14" t="s">
        <v>36</v>
      </c>
      <c r="F79" s="14" t="s">
        <v>138</v>
      </c>
      <c r="G79" s="16" t="s">
        <v>25</v>
      </c>
      <c r="H79" s="16" t="s">
        <v>217</v>
      </c>
      <c r="I79" s="16" t="str">
        <f t="shared" si="9"/>
        <v>M-Gm Zawichost (3)</v>
      </c>
      <c r="J79" s="15" t="s">
        <v>0</v>
      </c>
      <c r="K79" s="70">
        <v>3901</v>
      </c>
      <c r="L79" s="71">
        <v>537</v>
      </c>
      <c r="M79" s="36">
        <v>27</v>
      </c>
      <c r="N79" s="78">
        <v>3305.29</v>
      </c>
      <c r="O79" s="26">
        <f t="shared" si="10"/>
        <v>6.9213021999999999E-3</v>
      </c>
      <c r="P79" s="26">
        <f t="shared" si="11"/>
        <v>1.124482E-3</v>
      </c>
      <c r="Q79" s="25">
        <f t="shared" si="12"/>
        <v>9.3060551999999998E-3</v>
      </c>
      <c r="R79" s="54">
        <v>205062</v>
      </c>
      <c r="S79" s="56"/>
      <c r="T79" s="32"/>
      <c r="U79" s="56"/>
      <c r="V79" s="33"/>
      <c r="W79" s="55">
        <f t="shared" si="13"/>
        <v>205062</v>
      </c>
    </row>
    <row r="80" spans="1:23">
      <c r="A80" s="75">
        <v>78</v>
      </c>
      <c r="B80" s="73">
        <v>2610011</v>
      </c>
      <c r="C80" s="14" t="s">
        <v>49</v>
      </c>
      <c r="D80" s="14" t="s">
        <v>37</v>
      </c>
      <c r="E80" s="14" t="s">
        <v>29</v>
      </c>
      <c r="F80" s="14" t="s">
        <v>136</v>
      </c>
      <c r="G80" s="16" t="s">
        <v>23</v>
      </c>
      <c r="H80" s="16" t="s">
        <v>218</v>
      </c>
      <c r="I80" s="16" t="str">
        <f t="shared" si="9"/>
        <v>M Skarżysko-Kamienna (1)</v>
      </c>
      <c r="J80" s="15" t="s">
        <v>1</v>
      </c>
      <c r="K80" s="70">
        <v>40099</v>
      </c>
      <c r="L80" s="71">
        <v>4500</v>
      </c>
      <c r="M80" s="36">
        <v>59</v>
      </c>
      <c r="N80" s="78">
        <v>5289.82</v>
      </c>
      <c r="O80" s="26">
        <f t="shared" si="10"/>
        <v>1.4713583E-3</v>
      </c>
      <c r="P80" s="26">
        <f t="shared" si="11"/>
        <v>1.2516706000000001E-3</v>
      </c>
      <c r="Q80" s="25">
        <f t="shared" si="12"/>
        <v>1.03586502E-2</v>
      </c>
      <c r="R80" s="54">
        <v>228256</v>
      </c>
      <c r="S80" s="56"/>
      <c r="T80" s="32"/>
      <c r="U80" s="56"/>
      <c r="V80" s="33"/>
      <c r="W80" s="55">
        <f t="shared" si="13"/>
        <v>228256</v>
      </c>
    </row>
    <row r="81" spans="1:23">
      <c r="A81" s="75">
        <v>79</v>
      </c>
      <c r="B81" s="73">
        <v>2610022</v>
      </c>
      <c r="C81" s="14" t="s">
        <v>49</v>
      </c>
      <c r="D81" s="14" t="s">
        <v>37</v>
      </c>
      <c r="E81" s="14" t="s">
        <v>28</v>
      </c>
      <c r="F81" s="14" t="s">
        <v>137</v>
      </c>
      <c r="G81" s="16" t="s">
        <v>24</v>
      </c>
      <c r="H81" s="16" t="s">
        <v>219</v>
      </c>
      <c r="I81" s="16" t="str">
        <f t="shared" si="9"/>
        <v>Gm Bliżyn (2)</v>
      </c>
      <c r="J81" s="15" t="s">
        <v>2</v>
      </c>
      <c r="K81" s="70">
        <v>7309</v>
      </c>
      <c r="L81" s="71">
        <v>879</v>
      </c>
      <c r="M81" s="36">
        <v>39</v>
      </c>
      <c r="N81" s="78">
        <v>3752.68</v>
      </c>
      <c r="O81" s="26">
        <f t="shared" si="10"/>
        <v>5.3358872000000002E-3</v>
      </c>
      <c r="P81" s="26">
        <f t="shared" si="11"/>
        <v>1.2498387000000001E-3</v>
      </c>
      <c r="Q81" s="25">
        <f t="shared" si="12"/>
        <v>1.03434897E-2</v>
      </c>
      <c r="R81" s="54">
        <v>227922</v>
      </c>
      <c r="S81" s="56"/>
      <c r="T81" s="32"/>
      <c r="U81" s="56"/>
      <c r="V81" s="33"/>
      <c r="W81" s="55">
        <f t="shared" si="13"/>
        <v>227922</v>
      </c>
    </row>
    <row r="82" spans="1:23" ht="20.25" customHeight="1">
      <c r="A82" s="75">
        <v>80</v>
      </c>
      <c r="B82" s="73">
        <v>2610032</v>
      </c>
      <c r="C82" s="14" t="s">
        <v>49</v>
      </c>
      <c r="D82" s="14" t="s">
        <v>37</v>
      </c>
      <c r="E82" s="14" t="s">
        <v>30</v>
      </c>
      <c r="F82" s="14" t="s">
        <v>137</v>
      </c>
      <c r="G82" s="16" t="s">
        <v>24</v>
      </c>
      <c r="H82" s="16" t="s">
        <v>220</v>
      </c>
      <c r="I82" s="16" t="str">
        <f t="shared" si="9"/>
        <v>Gm Łączna (2)</v>
      </c>
      <c r="J82" s="15" t="s">
        <v>3</v>
      </c>
      <c r="K82" s="70">
        <v>4641</v>
      </c>
      <c r="L82" s="71">
        <v>643</v>
      </c>
      <c r="M82" s="36">
        <v>9</v>
      </c>
      <c r="N82" s="78">
        <v>4528.08</v>
      </c>
      <c r="O82" s="26">
        <f t="shared" si="10"/>
        <v>1.9392372E-3</v>
      </c>
      <c r="P82" s="26">
        <f t="shared" si="11"/>
        <v>2.7537699999999999E-4</v>
      </c>
      <c r="Q82" s="25">
        <f t="shared" si="12"/>
        <v>2.2789813999999999E-3</v>
      </c>
      <c r="R82" s="54">
        <v>50218</v>
      </c>
      <c r="S82" s="56"/>
      <c r="T82" s="32"/>
      <c r="U82" s="56"/>
      <c r="V82" s="33"/>
      <c r="W82" s="55">
        <f t="shared" si="13"/>
        <v>50218</v>
      </c>
    </row>
    <row r="83" spans="1:23">
      <c r="A83" s="75">
        <v>81</v>
      </c>
      <c r="B83" s="73">
        <v>2610042</v>
      </c>
      <c r="C83" s="14" t="s">
        <v>49</v>
      </c>
      <c r="D83" s="14" t="s">
        <v>37</v>
      </c>
      <c r="E83" s="14" t="s">
        <v>31</v>
      </c>
      <c r="F83" s="14" t="s">
        <v>137</v>
      </c>
      <c r="G83" s="16" t="s">
        <v>24</v>
      </c>
      <c r="H83" s="16" t="s">
        <v>221</v>
      </c>
      <c r="I83" s="16" t="str">
        <f t="shared" si="9"/>
        <v>Gm Skarżysko Kościelne (2)</v>
      </c>
      <c r="J83" s="15" t="s">
        <v>4</v>
      </c>
      <c r="K83" s="70">
        <v>5353</v>
      </c>
      <c r="L83" s="71">
        <v>733</v>
      </c>
      <c r="M83" s="36">
        <v>8</v>
      </c>
      <c r="N83" s="78">
        <v>3670.27</v>
      </c>
      <c r="O83" s="26">
        <f t="shared" si="10"/>
        <v>1.4944890000000001E-3</v>
      </c>
      <c r="P83" s="26">
        <f t="shared" si="11"/>
        <v>2.9846860000000002E-4</v>
      </c>
      <c r="Q83" s="25">
        <f t="shared" si="12"/>
        <v>2.4700842000000001E-3</v>
      </c>
      <c r="R83" s="54">
        <v>54429</v>
      </c>
      <c r="S83" s="56"/>
      <c r="T83" s="32"/>
      <c r="U83" s="56"/>
      <c r="V83" s="33"/>
      <c r="W83" s="55">
        <f t="shared" si="13"/>
        <v>54429</v>
      </c>
    </row>
    <row r="84" spans="1:23">
      <c r="A84" s="75">
        <v>82</v>
      </c>
      <c r="B84" s="73">
        <v>2610053</v>
      </c>
      <c r="C84" s="14" t="s">
        <v>49</v>
      </c>
      <c r="D84" s="14" t="s">
        <v>37</v>
      </c>
      <c r="E84" s="14" t="s">
        <v>32</v>
      </c>
      <c r="F84" s="14" t="s">
        <v>138</v>
      </c>
      <c r="G84" s="16" t="s">
        <v>25</v>
      </c>
      <c r="H84" s="16" t="s">
        <v>222</v>
      </c>
      <c r="I84" s="16" t="str">
        <f t="shared" si="9"/>
        <v>M-Gm Suchedniów (3)</v>
      </c>
      <c r="J84" s="15" t="s">
        <v>5</v>
      </c>
      <c r="K84" s="70">
        <v>8902</v>
      </c>
      <c r="L84" s="71">
        <v>1081</v>
      </c>
      <c r="M84" s="36">
        <v>21</v>
      </c>
      <c r="N84" s="78">
        <v>5139.5</v>
      </c>
      <c r="O84" s="26">
        <f t="shared" si="10"/>
        <v>2.3590204E-3</v>
      </c>
      <c r="P84" s="26">
        <f t="shared" si="11"/>
        <v>4.9617680000000003E-4</v>
      </c>
      <c r="Q84" s="25">
        <f t="shared" si="12"/>
        <v>4.1062894999999997E-3</v>
      </c>
      <c r="R84" s="54">
        <v>90483</v>
      </c>
      <c r="S84" s="56"/>
      <c r="T84" s="32"/>
      <c r="U84" s="56"/>
      <c r="V84" s="33"/>
      <c r="W84" s="55">
        <f t="shared" si="13"/>
        <v>90483</v>
      </c>
    </row>
    <row r="85" spans="1:23">
      <c r="A85" s="75">
        <v>83</v>
      </c>
      <c r="B85" s="73">
        <v>2611011</v>
      </c>
      <c r="C85" s="14" t="s">
        <v>49</v>
      </c>
      <c r="D85" s="14" t="s">
        <v>38</v>
      </c>
      <c r="E85" s="14" t="s">
        <v>29</v>
      </c>
      <c r="F85" s="14" t="s">
        <v>136</v>
      </c>
      <c r="G85" s="16" t="s">
        <v>23</v>
      </c>
      <c r="H85" s="16" t="s">
        <v>223</v>
      </c>
      <c r="I85" s="16" t="str">
        <f t="shared" si="9"/>
        <v>M Starachowice (1)</v>
      </c>
      <c r="J85" s="15" t="s">
        <v>6</v>
      </c>
      <c r="K85" s="70">
        <v>43278</v>
      </c>
      <c r="L85" s="71">
        <v>4799</v>
      </c>
      <c r="M85" s="36">
        <v>103</v>
      </c>
      <c r="N85" s="78">
        <v>5434.22</v>
      </c>
      <c r="O85" s="26">
        <f t="shared" si="10"/>
        <v>2.3799620999999998E-3</v>
      </c>
      <c r="P85" s="26">
        <f t="shared" si="11"/>
        <v>2.1017621000000001E-3</v>
      </c>
      <c r="Q85" s="25">
        <f t="shared" si="12"/>
        <v>1.7393888199999999E-2</v>
      </c>
      <c r="R85" s="54">
        <v>383281</v>
      </c>
      <c r="S85" s="56"/>
      <c r="T85" s="32"/>
      <c r="U85" s="56"/>
      <c r="V85" s="33"/>
      <c r="W85" s="55">
        <f t="shared" si="13"/>
        <v>383281</v>
      </c>
    </row>
    <row r="86" spans="1:23">
      <c r="A86" s="75">
        <v>84</v>
      </c>
      <c r="B86" s="73">
        <v>2611022</v>
      </c>
      <c r="C86" s="14" t="s">
        <v>49</v>
      </c>
      <c r="D86" s="14" t="s">
        <v>38</v>
      </c>
      <c r="E86" s="14" t="s">
        <v>28</v>
      </c>
      <c r="F86" s="14" t="s">
        <v>137</v>
      </c>
      <c r="G86" s="16" t="s">
        <v>24</v>
      </c>
      <c r="H86" s="16" t="s">
        <v>224</v>
      </c>
      <c r="I86" s="16" t="str">
        <f t="shared" si="9"/>
        <v>Gm Brody (2)</v>
      </c>
      <c r="J86" s="15" t="s">
        <v>53</v>
      </c>
      <c r="K86" s="70">
        <v>9911</v>
      </c>
      <c r="L86" s="71">
        <v>1321</v>
      </c>
      <c r="M86" s="36">
        <v>25</v>
      </c>
      <c r="N86" s="78">
        <v>3972.17</v>
      </c>
      <c r="O86" s="26">
        <f t="shared" si="10"/>
        <v>2.5224497999999998E-3</v>
      </c>
      <c r="P86" s="26">
        <f t="shared" si="11"/>
        <v>8.3887549999999995E-4</v>
      </c>
      <c r="Q86" s="25">
        <f t="shared" si="12"/>
        <v>6.9424159000000003E-3</v>
      </c>
      <c r="R86" s="54">
        <v>152978</v>
      </c>
      <c r="S86" s="56"/>
      <c r="T86" s="32"/>
      <c r="U86" s="56"/>
      <c r="V86" s="33"/>
      <c r="W86" s="55">
        <f t="shared" si="13"/>
        <v>152978</v>
      </c>
    </row>
    <row r="87" spans="1:23">
      <c r="A87" s="75">
        <v>85</v>
      </c>
      <c r="B87" s="73">
        <v>2611032</v>
      </c>
      <c r="C87" s="14" t="s">
        <v>49</v>
      </c>
      <c r="D87" s="14" t="s">
        <v>38</v>
      </c>
      <c r="E87" s="14" t="s">
        <v>30</v>
      </c>
      <c r="F87" s="14" t="s">
        <v>137</v>
      </c>
      <c r="G87" s="16" t="s">
        <v>24</v>
      </c>
      <c r="H87" s="16" t="s">
        <v>225</v>
      </c>
      <c r="I87" s="16" t="str">
        <f t="shared" si="9"/>
        <v>Gm Mirzec (2)</v>
      </c>
      <c r="J87" s="15" t="s">
        <v>9</v>
      </c>
      <c r="K87" s="70">
        <v>7830</v>
      </c>
      <c r="L87" s="71">
        <v>1113</v>
      </c>
      <c r="M87" s="36">
        <v>10</v>
      </c>
      <c r="N87" s="78">
        <v>3616.8</v>
      </c>
      <c r="O87" s="26">
        <f t="shared" si="10"/>
        <v>1.2771391999999999E-3</v>
      </c>
      <c r="P87" s="26">
        <f t="shared" si="11"/>
        <v>3.9301480000000002E-4</v>
      </c>
      <c r="Q87" s="25">
        <f t="shared" si="12"/>
        <v>3.2525353000000001E-3</v>
      </c>
      <c r="R87" s="54">
        <v>71670</v>
      </c>
      <c r="S87" s="56"/>
      <c r="T87" s="32"/>
      <c r="U87" s="56"/>
      <c r="V87" s="33"/>
      <c r="W87" s="55">
        <f t="shared" si="13"/>
        <v>71670</v>
      </c>
    </row>
    <row r="88" spans="1:23">
      <c r="A88" s="75">
        <v>86</v>
      </c>
      <c r="B88" s="73">
        <v>2611042</v>
      </c>
      <c r="C88" s="14" t="s">
        <v>49</v>
      </c>
      <c r="D88" s="14" t="s">
        <v>38</v>
      </c>
      <c r="E88" s="14" t="s">
        <v>31</v>
      </c>
      <c r="F88" s="14" t="s">
        <v>137</v>
      </c>
      <c r="G88" s="16" t="s">
        <v>25</v>
      </c>
      <c r="H88" s="16" t="s">
        <v>226</v>
      </c>
      <c r="I88" s="16" t="str">
        <f t="shared" si="9"/>
        <v>M-Gm Pawłów (2)</v>
      </c>
      <c r="J88" s="15" t="s">
        <v>10</v>
      </c>
      <c r="K88" s="70">
        <v>14702</v>
      </c>
      <c r="L88" s="71">
        <v>2328</v>
      </c>
      <c r="M88" s="36">
        <v>89</v>
      </c>
      <c r="N88" s="78">
        <v>3459.36</v>
      </c>
      <c r="O88" s="26">
        <f t="shared" si="10"/>
        <v>6.0535980999999999E-3</v>
      </c>
      <c r="P88" s="26">
        <f t="shared" si="11"/>
        <v>4.0738101999999998E-3</v>
      </c>
      <c r="Q88" s="25">
        <f t="shared" si="12"/>
        <v>3.37142816E-2</v>
      </c>
      <c r="R88" s="54">
        <v>742907</v>
      </c>
      <c r="S88" s="56"/>
      <c r="T88" s="32"/>
      <c r="U88" s="56"/>
      <c r="V88" s="33"/>
      <c r="W88" s="55">
        <f t="shared" si="13"/>
        <v>742907</v>
      </c>
    </row>
    <row r="89" spans="1:23">
      <c r="A89" s="75">
        <v>87</v>
      </c>
      <c r="B89" s="73">
        <v>2611053</v>
      </c>
      <c r="C89" s="14" t="s">
        <v>49</v>
      </c>
      <c r="D89" s="14" t="s">
        <v>38</v>
      </c>
      <c r="E89" s="14" t="s">
        <v>32</v>
      </c>
      <c r="F89" s="14" t="s">
        <v>138</v>
      </c>
      <c r="G89" s="16" t="s">
        <v>25</v>
      </c>
      <c r="H89" s="16" t="s">
        <v>227</v>
      </c>
      <c r="I89" s="16" t="str">
        <f t="shared" si="9"/>
        <v>M-Gm Wąchock (3)</v>
      </c>
      <c r="J89" s="15" t="s">
        <v>11</v>
      </c>
      <c r="K89" s="70">
        <v>6152</v>
      </c>
      <c r="L89" s="71">
        <v>758</v>
      </c>
      <c r="M89" s="36">
        <v>23</v>
      </c>
      <c r="N89" s="78">
        <v>4541.42</v>
      </c>
      <c r="O89" s="26">
        <f t="shared" si="10"/>
        <v>3.7386214999999999E-3</v>
      </c>
      <c r="P89" s="26">
        <f t="shared" si="11"/>
        <v>6.2400629999999997E-4</v>
      </c>
      <c r="Q89" s="25">
        <f t="shared" si="12"/>
        <v>5.1641884999999998E-3</v>
      </c>
      <c r="R89" s="54">
        <v>113794</v>
      </c>
      <c r="S89" s="56"/>
      <c r="T89" s="32"/>
      <c r="U89" s="56"/>
      <c r="V89" s="33"/>
      <c r="W89" s="55">
        <f t="shared" si="13"/>
        <v>113794</v>
      </c>
    </row>
    <row r="90" spans="1:23">
      <c r="A90" s="75">
        <v>88</v>
      </c>
      <c r="B90" s="73">
        <v>2612013</v>
      </c>
      <c r="C90" s="14" t="s">
        <v>49</v>
      </c>
      <c r="D90" s="14" t="s">
        <v>39</v>
      </c>
      <c r="E90" s="14" t="s">
        <v>29</v>
      </c>
      <c r="F90" s="14" t="s">
        <v>138</v>
      </c>
      <c r="G90" s="16" t="s">
        <v>25</v>
      </c>
      <c r="H90" s="16" t="s">
        <v>228</v>
      </c>
      <c r="I90" s="16" t="str">
        <f t="shared" si="9"/>
        <v>M-Gm Bogoria (3)</v>
      </c>
      <c r="J90" s="15" t="s">
        <v>12</v>
      </c>
      <c r="K90" s="70">
        <v>7291</v>
      </c>
      <c r="L90" s="71">
        <v>1065</v>
      </c>
      <c r="M90" s="36">
        <v>24</v>
      </c>
      <c r="N90" s="78">
        <v>3443.02</v>
      </c>
      <c r="O90" s="26">
        <f t="shared" si="10"/>
        <v>3.2917294999999999E-3</v>
      </c>
      <c r="P90" s="26">
        <f t="shared" si="11"/>
        <v>1.0182025999999999E-3</v>
      </c>
      <c r="Q90" s="25">
        <f t="shared" si="12"/>
        <v>8.4265017999999997E-3</v>
      </c>
      <c r="R90" s="54">
        <v>185681</v>
      </c>
      <c r="S90" s="56"/>
      <c r="T90" s="32"/>
      <c r="U90" s="56"/>
      <c r="V90" s="33"/>
      <c r="W90" s="55">
        <f t="shared" si="13"/>
        <v>185681</v>
      </c>
    </row>
    <row r="91" spans="1:23">
      <c r="A91" s="75">
        <v>89</v>
      </c>
      <c r="B91" s="73">
        <v>2612022</v>
      </c>
      <c r="C91" s="14" t="s">
        <v>49</v>
      </c>
      <c r="D91" s="14" t="s">
        <v>39</v>
      </c>
      <c r="E91" s="14" t="s">
        <v>28</v>
      </c>
      <c r="F91" s="14" t="s">
        <v>137</v>
      </c>
      <c r="G91" s="16" t="s">
        <v>24</v>
      </c>
      <c r="H91" s="16" t="s">
        <v>142</v>
      </c>
      <c r="I91" s="16" t="str">
        <f t="shared" si="9"/>
        <v>Gm Łubnice (2)</v>
      </c>
      <c r="J91" s="15" t="s">
        <v>55</v>
      </c>
      <c r="K91" s="70">
        <v>3839</v>
      </c>
      <c r="L91" s="71">
        <v>497</v>
      </c>
      <c r="M91" s="36">
        <v>64</v>
      </c>
      <c r="N91" s="78">
        <v>3001.65</v>
      </c>
      <c r="O91" s="26">
        <f t="shared" si="10"/>
        <v>1.6671008000000001E-2</v>
      </c>
      <c r="P91" s="26">
        <f t="shared" si="11"/>
        <v>2.7603121E-3</v>
      </c>
      <c r="Q91" s="25">
        <f t="shared" si="12"/>
        <v>2.28439556E-2</v>
      </c>
      <c r="R91" s="54">
        <v>503375</v>
      </c>
      <c r="S91" s="56"/>
      <c r="T91" s="32"/>
      <c r="U91" s="56"/>
      <c r="V91" s="33"/>
      <c r="W91" s="55">
        <f t="shared" si="13"/>
        <v>503375</v>
      </c>
    </row>
    <row r="92" spans="1:23">
      <c r="A92" s="75">
        <v>90</v>
      </c>
      <c r="B92" s="73">
        <v>2612033</v>
      </c>
      <c r="C92" s="14" t="s">
        <v>49</v>
      </c>
      <c r="D92" s="14" t="s">
        <v>39</v>
      </c>
      <c r="E92" s="14" t="s">
        <v>30</v>
      </c>
      <c r="F92" s="14" t="s">
        <v>138</v>
      </c>
      <c r="G92" s="16" t="s">
        <v>25</v>
      </c>
      <c r="H92" s="16" t="s">
        <v>229</v>
      </c>
      <c r="I92" s="16" t="str">
        <f t="shared" si="9"/>
        <v>M-Gm Oleśnica (3)</v>
      </c>
      <c r="J92" s="15" t="s">
        <v>43</v>
      </c>
      <c r="K92" s="70">
        <v>3709</v>
      </c>
      <c r="L92" s="71">
        <v>506</v>
      </c>
      <c r="M92" s="36">
        <v>6</v>
      </c>
      <c r="N92" s="78">
        <v>3458.86</v>
      </c>
      <c r="O92" s="26">
        <f t="shared" si="10"/>
        <v>1.6176866999999999E-3</v>
      </c>
      <c r="P92" s="26">
        <f t="shared" si="11"/>
        <v>2.3665289999999999E-4</v>
      </c>
      <c r="Q92" s="25">
        <f t="shared" si="12"/>
        <v>1.9585061000000001E-3</v>
      </c>
      <c r="R92" s="54">
        <v>43156</v>
      </c>
      <c r="S92" s="56"/>
      <c r="T92" s="32"/>
      <c r="U92" s="56"/>
      <c r="V92" s="33"/>
      <c r="W92" s="55">
        <f t="shared" si="13"/>
        <v>43156</v>
      </c>
    </row>
    <row r="93" spans="1:23">
      <c r="A93" s="75">
        <v>91</v>
      </c>
      <c r="B93" s="73">
        <v>2612043</v>
      </c>
      <c r="C93" s="14" t="s">
        <v>49</v>
      </c>
      <c r="D93" s="14" t="s">
        <v>39</v>
      </c>
      <c r="E93" s="14" t="s">
        <v>31</v>
      </c>
      <c r="F93" s="14" t="s">
        <v>138</v>
      </c>
      <c r="G93" s="16" t="s">
        <v>25</v>
      </c>
      <c r="H93" s="16" t="s">
        <v>230</v>
      </c>
      <c r="I93" s="16" t="str">
        <f t="shared" si="9"/>
        <v>M-Gm Osiek (3)</v>
      </c>
      <c r="J93" s="15" t="s">
        <v>51</v>
      </c>
      <c r="K93" s="70">
        <v>7266</v>
      </c>
      <c r="L93" s="71">
        <v>1032</v>
      </c>
      <c r="M93" s="36">
        <v>48</v>
      </c>
      <c r="N93" s="78">
        <v>4102.0200000000004</v>
      </c>
      <c r="O93" s="26">
        <f t="shared" si="10"/>
        <v>6.6061106000000003E-3</v>
      </c>
      <c r="P93" s="26">
        <f t="shared" si="11"/>
        <v>1.6619874999999999E-3</v>
      </c>
      <c r="Q93" s="25">
        <f t="shared" si="12"/>
        <v>1.37543753E-2</v>
      </c>
      <c r="R93" s="54">
        <v>303083</v>
      </c>
      <c r="S93" s="56"/>
      <c r="T93" s="32"/>
      <c r="U93" s="56"/>
      <c r="V93" s="33"/>
      <c r="W93" s="55">
        <f t="shared" si="13"/>
        <v>303083</v>
      </c>
    </row>
    <row r="94" spans="1:23">
      <c r="A94" s="75">
        <v>92</v>
      </c>
      <c r="B94" s="73">
        <v>2612053</v>
      </c>
      <c r="C94" s="14" t="s">
        <v>49</v>
      </c>
      <c r="D94" s="14" t="s">
        <v>39</v>
      </c>
      <c r="E94" s="14" t="s">
        <v>32</v>
      </c>
      <c r="F94" s="14" t="s">
        <v>138</v>
      </c>
      <c r="G94" s="16" t="s">
        <v>25</v>
      </c>
      <c r="H94" s="16" t="s">
        <v>231</v>
      </c>
      <c r="I94" s="16" t="str">
        <f t="shared" si="9"/>
        <v>M-Gm Połaniec (3)</v>
      </c>
      <c r="J94" s="15" t="s">
        <v>13</v>
      </c>
      <c r="K94" s="70">
        <v>10768</v>
      </c>
      <c r="L94" s="71">
        <v>1519</v>
      </c>
      <c r="M94" s="36">
        <v>9</v>
      </c>
      <c r="N94" s="78">
        <v>7656.44</v>
      </c>
      <c r="O94" s="26">
        <f t="shared" si="10"/>
        <v>8.3580980000000002E-4</v>
      </c>
      <c r="P94" s="26">
        <f t="shared" si="11"/>
        <v>1.6582049999999999E-4</v>
      </c>
      <c r="Q94" s="25">
        <f t="shared" si="12"/>
        <v>1.3723070999999999E-3</v>
      </c>
      <c r="R94" s="54">
        <v>30239</v>
      </c>
      <c r="S94" s="56"/>
      <c r="T94" s="32"/>
      <c r="U94" s="56"/>
      <c r="V94" s="33"/>
      <c r="W94" s="55">
        <f t="shared" si="13"/>
        <v>30239</v>
      </c>
    </row>
    <row r="95" spans="1:23">
      <c r="A95" s="75">
        <v>93</v>
      </c>
      <c r="B95" s="73">
        <v>2612062</v>
      </c>
      <c r="C95" s="14" t="s">
        <v>49</v>
      </c>
      <c r="D95" s="14" t="s">
        <v>39</v>
      </c>
      <c r="E95" s="14" t="s">
        <v>33</v>
      </c>
      <c r="F95" s="14" t="s">
        <v>137</v>
      </c>
      <c r="G95" s="16" t="s">
        <v>24</v>
      </c>
      <c r="H95" s="16" t="s">
        <v>232</v>
      </c>
      <c r="I95" s="16" t="str">
        <f t="shared" si="9"/>
        <v>Gm Rytwiany (2)</v>
      </c>
      <c r="J95" s="15" t="s">
        <v>14</v>
      </c>
      <c r="K95" s="70">
        <v>6183</v>
      </c>
      <c r="L95" s="71">
        <v>854</v>
      </c>
      <c r="M95" s="36">
        <v>12</v>
      </c>
      <c r="N95" s="78">
        <v>4414.57</v>
      </c>
      <c r="O95" s="26">
        <f t="shared" si="10"/>
        <v>1.9408054E-3</v>
      </c>
      <c r="P95" s="26">
        <f t="shared" si="11"/>
        <v>3.754494E-4</v>
      </c>
      <c r="Q95" s="25">
        <f t="shared" si="12"/>
        <v>3.1071664999999999E-3</v>
      </c>
      <c r="R95" s="54">
        <v>68467</v>
      </c>
      <c r="S95" s="56"/>
      <c r="T95" s="32"/>
      <c r="U95" s="56"/>
      <c r="V95" s="33"/>
      <c r="W95" s="55">
        <f t="shared" si="13"/>
        <v>68467</v>
      </c>
    </row>
    <row r="96" spans="1:23">
      <c r="A96" s="75">
        <v>94</v>
      </c>
      <c r="B96" s="73">
        <v>2612073</v>
      </c>
      <c r="C96" s="14" t="s">
        <v>49</v>
      </c>
      <c r="D96" s="14" t="s">
        <v>39</v>
      </c>
      <c r="E96" s="14" t="s">
        <v>34</v>
      </c>
      <c r="F96" s="14" t="s">
        <v>138</v>
      </c>
      <c r="G96" s="16" t="s">
        <v>25</v>
      </c>
      <c r="H96" s="16" t="s">
        <v>233</v>
      </c>
      <c r="I96" s="16" t="str">
        <f t="shared" si="9"/>
        <v>M-Gm Staszów (3)</v>
      </c>
      <c r="J96" s="15" t="s">
        <v>15</v>
      </c>
      <c r="K96" s="70">
        <v>23816</v>
      </c>
      <c r="L96" s="71">
        <v>3075</v>
      </c>
      <c r="M96" s="36">
        <v>28</v>
      </c>
      <c r="N96" s="78">
        <v>4630.01</v>
      </c>
      <c r="O96" s="26">
        <f t="shared" si="10"/>
        <v>1.1756802E-3</v>
      </c>
      <c r="P96" s="26">
        <f t="shared" si="11"/>
        <v>7.8082260000000001E-4</v>
      </c>
      <c r="Q96" s="25">
        <f t="shared" si="12"/>
        <v>6.4619782000000002E-3</v>
      </c>
      <c r="R96" s="54">
        <v>142392</v>
      </c>
      <c r="S96" s="56"/>
      <c r="T96" s="32"/>
      <c r="U96" s="56"/>
      <c r="V96" s="33"/>
      <c r="W96" s="55">
        <f t="shared" si="13"/>
        <v>142392</v>
      </c>
    </row>
    <row r="97" spans="1:23">
      <c r="A97" s="75">
        <v>95</v>
      </c>
      <c r="B97" s="73">
        <v>2612083</v>
      </c>
      <c r="C97" s="14" t="s">
        <v>49</v>
      </c>
      <c r="D97" s="14" t="s">
        <v>39</v>
      </c>
      <c r="E97" s="14" t="s">
        <v>35</v>
      </c>
      <c r="F97" s="14" t="s">
        <v>138</v>
      </c>
      <c r="G97" s="16" t="s">
        <v>25</v>
      </c>
      <c r="H97" s="16" t="s">
        <v>234</v>
      </c>
      <c r="I97" s="16" t="str">
        <f t="shared" si="9"/>
        <v>M-Gm Szydłów (3)</v>
      </c>
      <c r="J97" s="15" t="s">
        <v>16</v>
      </c>
      <c r="K97" s="70">
        <v>4296</v>
      </c>
      <c r="L97" s="71">
        <v>567</v>
      </c>
      <c r="M97" s="36">
        <v>25</v>
      </c>
      <c r="N97" s="78">
        <v>3535.1</v>
      </c>
      <c r="O97" s="26">
        <f t="shared" si="10"/>
        <v>5.8193667999999997E-3</v>
      </c>
      <c r="P97" s="26">
        <f t="shared" si="11"/>
        <v>9.3337689999999996E-4</v>
      </c>
      <c r="Q97" s="25">
        <f t="shared" si="12"/>
        <v>7.7244962E-3</v>
      </c>
      <c r="R97" s="54">
        <v>170212</v>
      </c>
      <c r="S97" s="56"/>
      <c r="T97" s="32"/>
      <c r="U97" s="56"/>
      <c r="V97" s="33"/>
      <c r="W97" s="55">
        <f t="shared" si="13"/>
        <v>170212</v>
      </c>
    </row>
    <row r="98" spans="1:23">
      <c r="A98" s="75">
        <v>96</v>
      </c>
      <c r="B98" s="73">
        <v>2613012</v>
      </c>
      <c r="C98" s="14" t="s">
        <v>49</v>
      </c>
      <c r="D98" s="14" t="s">
        <v>41</v>
      </c>
      <c r="E98" s="14" t="s">
        <v>29</v>
      </c>
      <c r="F98" s="14" t="s">
        <v>137</v>
      </c>
      <c r="G98" s="16" t="s">
        <v>24</v>
      </c>
      <c r="H98" s="16" t="s">
        <v>235</v>
      </c>
      <c r="I98" s="16" t="str">
        <f t="shared" si="9"/>
        <v>Gm Kluczewsko (2)</v>
      </c>
      <c r="J98" s="15" t="s">
        <v>17</v>
      </c>
      <c r="K98" s="70">
        <v>4840</v>
      </c>
      <c r="L98" s="71">
        <v>671</v>
      </c>
      <c r="M98" s="36">
        <v>36</v>
      </c>
      <c r="N98" s="78">
        <v>3381.3</v>
      </c>
      <c r="O98" s="26">
        <f t="shared" si="10"/>
        <v>7.4380165000000002E-3</v>
      </c>
      <c r="P98" s="26">
        <f t="shared" si="11"/>
        <v>1.4760325999999999E-3</v>
      </c>
      <c r="Q98" s="25">
        <f t="shared" si="12"/>
        <v>1.2215438699999999E-2</v>
      </c>
      <c r="R98" s="54">
        <v>269172</v>
      </c>
      <c r="S98" s="56"/>
      <c r="T98" s="32"/>
      <c r="U98" s="56"/>
      <c r="V98" s="33"/>
      <c r="W98" s="55">
        <f t="shared" si="13"/>
        <v>269172</v>
      </c>
    </row>
    <row r="99" spans="1:23">
      <c r="A99" s="75">
        <v>97</v>
      </c>
      <c r="B99" s="73">
        <v>2613022</v>
      </c>
      <c r="C99" s="14" t="s">
        <v>49</v>
      </c>
      <c r="D99" s="14" t="s">
        <v>41</v>
      </c>
      <c r="E99" s="14" t="s">
        <v>28</v>
      </c>
      <c r="F99" s="14" t="s">
        <v>137</v>
      </c>
      <c r="G99" s="16" t="s">
        <v>24</v>
      </c>
      <c r="H99" s="16" t="s">
        <v>236</v>
      </c>
      <c r="I99" s="16" t="str">
        <f t="shared" si="9"/>
        <v>Gm Krasocin (2)</v>
      </c>
      <c r="J99" s="15" t="s">
        <v>18</v>
      </c>
      <c r="K99" s="70">
        <v>9890</v>
      </c>
      <c r="L99" s="71">
        <v>1388</v>
      </c>
      <c r="M99" s="36">
        <v>41</v>
      </c>
      <c r="N99" s="78">
        <v>4761.22</v>
      </c>
      <c r="O99" s="26">
        <f t="shared" ref="O99:O104" si="14" xml:space="preserve"> ROUNDDOWN(M99/K99,10)</f>
        <v>4.1456015999999998E-3</v>
      </c>
      <c r="P99" s="26">
        <f t="shared" ref="P99:P104" si="15">ROUNDDOWN(L99*O99/N99,10)</f>
        <v>1.2085336999999999E-3</v>
      </c>
      <c r="Q99" s="25">
        <f t="shared" ref="Q99:Q104" si="16">ROUNDDOWN(P99/$P$106,10)</f>
        <v>1.00016553E-2</v>
      </c>
      <c r="R99" s="54">
        <v>220390</v>
      </c>
      <c r="S99" s="56"/>
      <c r="T99" s="32"/>
      <c r="U99" s="56"/>
      <c r="V99" s="33"/>
      <c r="W99" s="55">
        <f t="shared" ref="W99:W104" si="17">MIN(R99:U99)</f>
        <v>220390</v>
      </c>
    </row>
    <row r="100" spans="1:23">
      <c r="A100" s="75">
        <v>98</v>
      </c>
      <c r="B100" s="73">
        <v>2613032</v>
      </c>
      <c r="C100" s="14" t="s">
        <v>49</v>
      </c>
      <c r="D100" s="14" t="s">
        <v>41</v>
      </c>
      <c r="E100" s="14" t="s">
        <v>30</v>
      </c>
      <c r="F100" s="14" t="s">
        <v>137</v>
      </c>
      <c r="G100" s="16" t="s">
        <v>24</v>
      </c>
      <c r="H100" s="16" t="s">
        <v>237</v>
      </c>
      <c r="I100" s="16" t="str">
        <f t="shared" si="9"/>
        <v>Gm Moskorzew (2)</v>
      </c>
      <c r="J100" s="15" t="s">
        <v>19</v>
      </c>
      <c r="K100" s="70">
        <v>2476</v>
      </c>
      <c r="L100" s="71">
        <v>313</v>
      </c>
      <c r="M100" s="36">
        <v>11</v>
      </c>
      <c r="N100" s="78">
        <v>3620.12</v>
      </c>
      <c r="O100" s="26">
        <f t="shared" si="14"/>
        <v>4.4426494E-3</v>
      </c>
      <c r="P100" s="26">
        <f t="shared" si="15"/>
        <v>3.8411679999999999E-4</v>
      </c>
      <c r="Q100" s="25">
        <f t="shared" si="16"/>
        <v>3.1788966999999999E-3</v>
      </c>
      <c r="R100" s="54">
        <v>70048</v>
      </c>
      <c r="S100" s="56"/>
      <c r="T100" s="32"/>
      <c r="U100" s="56"/>
      <c r="V100" s="33"/>
      <c r="W100" s="55">
        <f t="shared" si="17"/>
        <v>70048</v>
      </c>
    </row>
    <row r="101" spans="1:23">
      <c r="A101" s="75">
        <v>99</v>
      </c>
      <c r="B101" s="73">
        <v>2613042</v>
      </c>
      <c r="C101" s="14" t="s">
        <v>49</v>
      </c>
      <c r="D101" s="14" t="s">
        <v>41</v>
      </c>
      <c r="E101" s="14" t="s">
        <v>31</v>
      </c>
      <c r="F101" s="14" t="s">
        <v>137</v>
      </c>
      <c r="G101" s="16" t="s">
        <v>24</v>
      </c>
      <c r="H101" s="16" t="s">
        <v>238</v>
      </c>
      <c r="I101" s="16" t="str">
        <f t="shared" si="9"/>
        <v>Gm Radków (2)</v>
      </c>
      <c r="J101" s="15" t="s">
        <v>40</v>
      </c>
      <c r="K101" s="70">
        <v>2238</v>
      </c>
      <c r="L101" s="71">
        <v>264</v>
      </c>
      <c r="M101" s="36">
        <v>17</v>
      </c>
      <c r="N101" s="78">
        <v>3663.92</v>
      </c>
      <c r="O101" s="26">
        <f t="shared" si="14"/>
        <v>7.5960678999999996E-3</v>
      </c>
      <c r="P101" s="26">
        <f t="shared" si="15"/>
        <v>5.4732680000000005E-4</v>
      </c>
      <c r="Q101" s="25">
        <f t="shared" si="16"/>
        <v>4.5295997999999999E-3</v>
      </c>
      <c r="R101" s="54">
        <v>99811</v>
      </c>
      <c r="S101" s="56"/>
      <c r="T101" s="32"/>
      <c r="U101" s="56"/>
      <c r="V101" s="33"/>
      <c r="W101" s="55">
        <f t="shared" si="17"/>
        <v>99811</v>
      </c>
    </row>
    <row r="102" spans="1:23">
      <c r="A102" s="75">
        <v>100</v>
      </c>
      <c r="B102" s="73">
        <v>2613052</v>
      </c>
      <c r="C102" s="14" t="s">
        <v>49</v>
      </c>
      <c r="D102" s="14" t="s">
        <v>41</v>
      </c>
      <c r="E102" s="14" t="s">
        <v>32</v>
      </c>
      <c r="F102" s="14" t="s">
        <v>137</v>
      </c>
      <c r="G102" s="16" t="s">
        <v>24</v>
      </c>
      <c r="H102" s="16" t="s">
        <v>239</v>
      </c>
      <c r="I102" s="16" t="str">
        <f t="shared" si="9"/>
        <v>Gm Secemin (2)</v>
      </c>
      <c r="J102" s="15" t="s">
        <v>20</v>
      </c>
      <c r="K102" s="70">
        <v>4408</v>
      </c>
      <c r="L102" s="71">
        <v>621</v>
      </c>
      <c r="M102" s="36">
        <v>27</v>
      </c>
      <c r="N102" s="78">
        <v>4221.08</v>
      </c>
      <c r="O102" s="26">
        <f t="shared" si="14"/>
        <v>6.1252268000000004E-3</v>
      </c>
      <c r="P102" s="26">
        <f t="shared" si="15"/>
        <v>9.0113560000000005E-4</v>
      </c>
      <c r="Q102" s="25">
        <f t="shared" si="16"/>
        <v>7.4576716999999997E-3</v>
      </c>
      <c r="R102" s="54">
        <v>164332</v>
      </c>
      <c r="S102" s="56"/>
      <c r="T102" s="32"/>
      <c r="U102" s="56"/>
      <c r="V102" s="33"/>
      <c r="W102" s="55">
        <f t="shared" si="17"/>
        <v>164332</v>
      </c>
    </row>
    <row r="103" spans="1:23">
      <c r="A103" s="75">
        <v>101</v>
      </c>
      <c r="B103" s="73">
        <v>2613063</v>
      </c>
      <c r="C103" s="14" t="s">
        <v>49</v>
      </c>
      <c r="D103" s="14" t="s">
        <v>41</v>
      </c>
      <c r="E103" s="14" t="s">
        <v>33</v>
      </c>
      <c r="F103" s="14" t="s">
        <v>138</v>
      </c>
      <c r="G103" s="16" t="s">
        <v>25</v>
      </c>
      <c r="H103" s="16" t="s">
        <v>240</v>
      </c>
      <c r="I103" s="16" t="str">
        <f t="shared" si="9"/>
        <v>M-Gm Włoszczowa (3)</v>
      </c>
      <c r="J103" s="15" t="s">
        <v>21</v>
      </c>
      <c r="K103" s="70">
        <v>18222</v>
      </c>
      <c r="L103" s="71">
        <v>2450</v>
      </c>
      <c r="M103" s="36">
        <v>40</v>
      </c>
      <c r="N103" s="78">
        <v>5922.33</v>
      </c>
      <c r="O103" s="26">
        <f t="shared" si="14"/>
        <v>2.1951486999999999E-3</v>
      </c>
      <c r="P103" s="26">
        <f t="shared" si="15"/>
        <v>9.0810779999999996E-4</v>
      </c>
      <c r="Q103" s="25">
        <f t="shared" si="16"/>
        <v>7.5153727E-3</v>
      </c>
      <c r="R103" s="54">
        <v>165604</v>
      </c>
      <c r="S103" s="56"/>
      <c r="T103" s="32"/>
      <c r="U103" s="56"/>
      <c r="V103" s="33"/>
      <c r="W103" s="55">
        <f t="shared" si="17"/>
        <v>165604</v>
      </c>
    </row>
    <row r="104" spans="1:23" s="6" customFormat="1">
      <c r="A104" s="75">
        <v>102</v>
      </c>
      <c r="B104" s="73">
        <v>2661011</v>
      </c>
      <c r="C104" s="14" t="s">
        <v>49</v>
      </c>
      <c r="D104" s="14" t="s">
        <v>50</v>
      </c>
      <c r="E104" s="14" t="s">
        <v>29</v>
      </c>
      <c r="F104" s="14" t="s">
        <v>136</v>
      </c>
      <c r="G104" s="16" t="s">
        <v>23</v>
      </c>
      <c r="H104" s="16" t="s">
        <v>241</v>
      </c>
      <c r="I104" s="16" t="str">
        <f t="shared" si="9"/>
        <v>M Kielce (1)</v>
      </c>
      <c r="J104" s="15" t="s">
        <v>22</v>
      </c>
      <c r="K104" s="70">
        <v>178837</v>
      </c>
      <c r="L104" s="71">
        <v>21398</v>
      </c>
      <c r="M104" s="36">
        <v>89</v>
      </c>
      <c r="N104" s="78">
        <v>6198.63</v>
      </c>
      <c r="O104" s="26">
        <f t="shared" si="14"/>
        <v>4.9765979999999996E-4</v>
      </c>
      <c r="P104" s="26">
        <f t="shared" si="15"/>
        <v>1.717948E-3</v>
      </c>
      <c r="Q104" s="25">
        <f t="shared" si="16"/>
        <v>1.4217496600000001E-2</v>
      </c>
      <c r="R104" s="54">
        <v>313288</v>
      </c>
      <c r="S104" s="56"/>
      <c r="T104" s="32"/>
      <c r="U104" s="56"/>
      <c r="V104" s="33"/>
      <c r="W104" s="55">
        <f t="shared" si="17"/>
        <v>313288</v>
      </c>
    </row>
    <row r="105" spans="1:23" ht="15.75" customHeight="1">
      <c r="A105" s="75"/>
      <c r="B105" s="64"/>
      <c r="C105" s="17" t="s">
        <v>49</v>
      </c>
      <c r="D105" s="18" t="s">
        <v>243</v>
      </c>
      <c r="E105" s="19"/>
      <c r="F105" s="27"/>
      <c r="G105" s="20"/>
      <c r="H105" s="20"/>
      <c r="I105" s="16" t="str">
        <f t="shared" si="9"/>
        <v xml:space="preserve"> </v>
      </c>
      <c r="J105" s="21"/>
      <c r="K105" s="69">
        <f>SUM(K3:K104)</f>
        <v>1147293</v>
      </c>
      <c r="L105" s="24">
        <f>SUM(L3:L104)</f>
        <v>150290</v>
      </c>
      <c r="M105" s="37"/>
      <c r="N105" s="68"/>
      <c r="O105" s="28"/>
      <c r="P105" s="28"/>
      <c r="Q105" s="29"/>
      <c r="R105" s="44"/>
      <c r="S105" s="31">
        <f>SUM(S3:S104)</f>
        <v>0</v>
      </c>
      <c r="T105" s="31">
        <f>SUM(T3:T104)</f>
        <v>0</v>
      </c>
      <c r="U105" s="31">
        <f>SUM(U3:U104)</f>
        <v>0</v>
      </c>
      <c r="V105" s="31">
        <f>SUM(V3:V104)</f>
        <v>0</v>
      </c>
      <c r="W105" s="30">
        <f>SUM(W3:W104)</f>
        <v>22035342</v>
      </c>
    </row>
    <row r="106" spans="1:23" s="6" customFormat="1" ht="14.25" customHeight="1">
      <c r="A106" s="76"/>
      <c r="B106" s="65"/>
      <c r="C106" s="45"/>
      <c r="D106" s="35"/>
      <c r="E106" s="45"/>
      <c r="F106" s="45"/>
      <c r="G106" s="46"/>
      <c r="H106" s="46"/>
      <c r="I106" s="46"/>
      <c r="J106" s="47"/>
      <c r="K106" s="72" t="e">
        <f>SUM(#REF!+#REF!+#REF!+#REF!+#REF!+#REF!+#REF!+#REF!+#REF!+#REF!+#REF!+#REF!+K105+#REF!+#REF!+#REF!)</f>
        <v>#REF!</v>
      </c>
      <c r="L106" s="72" t="e">
        <f>SUM(#REF!+#REF!+#REF!+#REF!+#REF!+#REF!+#REF!+#REF!+#REF!+#REF!+#REF!+#REF!+L105+#REF!+#REF!+#REF!)</f>
        <v>#REF!</v>
      </c>
      <c r="M106" s="48"/>
      <c r="N106" s="49"/>
      <c r="O106" s="57"/>
      <c r="P106" s="58">
        <f>SUM(P3:P105)</f>
        <v>0.1208333679</v>
      </c>
      <c r="Q106" s="59"/>
      <c r="R106" s="34"/>
      <c r="S106" s="44"/>
      <c r="T106" s="44"/>
      <c r="U106" s="44"/>
      <c r="V106" s="44"/>
      <c r="W106" s="62" t="e">
        <f>SUM(#REF!+#REF!+#REF!+#REF!+#REF!+#REF!+#REF!+#REF!+#REF!+#REF!+#REF!+#REF!+W105+#REF!+#REF!+#REF!)</f>
        <v>#REF!</v>
      </c>
    </row>
    <row r="107" spans="1:23">
      <c r="C107" s="1"/>
      <c r="D107" s="1"/>
      <c r="E107" s="1"/>
      <c r="L107" s="23"/>
      <c r="N107" s="13"/>
    </row>
    <row r="108" spans="1:23">
      <c r="K108" s="67"/>
      <c r="L108" s="23"/>
      <c r="W108" s="61"/>
    </row>
    <row r="109" spans="1:23">
      <c r="L109" s="23"/>
    </row>
    <row r="110" spans="1:23">
      <c r="L110" s="23"/>
    </row>
    <row r="111" spans="1:23">
      <c r="L111" s="23"/>
    </row>
    <row r="112" spans="1:23">
      <c r="L112" s="23"/>
    </row>
    <row r="113" spans="12:18">
      <c r="L113" s="23"/>
      <c r="Q113" s="8"/>
      <c r="R113" s="12"/>
    </row>
    <row r="114" spans="12:18">
      <c r="L114" s="23"/>
      <c r="Q114" s="8"/>
      <c r="R114" s="12"/>
    </row>
    <row r="115" spans="12:18">
      <c r="L115" s="23"/>
      <c r="Q115" s="8"/>
      <c r="R115" s="12"/>
    </row>
    <row r="116" spans="12:18">
      <c r="L116" s="23"/>
      <c r="Q116" s="8"/>
      <c r="R116" s="12"/>
    </row>
    <row r="117" spans="12:18">
      <c r="L117" s="23"/>
      <c r="Q117" s="8"/>
      <c r="R117" s="12"/>
    </row>
    <row r="118" spans="12:18">
      <c r="L118" s="23"/>
      <c r="Q118" s="8"/>
      <c r="R118" s="12"/>
    </row>
    <row r="119" spans="12:18">
      <c r="L119" s="23"/>
      <c r="Q119" s="8"/>
      <c r="R119" s="12"/>
    </row>
    <row r="120" spans="12:18">
      <c r="L120" s="23"/>
      <c r="Q120" s="8"/>
      <c r="R120" s="12"/>
    </row>
    <row r="121" spans="12:18">
      <c r="L121" s="23"/>
      <c r="Q121" s="8"/>
      <c r="R121" s="12"/>
    </row>
    <row r="122" spans="12:18">
      <c r="L122" s="23"/>
      <c r="Q122" s="8"/>
      <c r="R122" s="12"/>
    </row>
    <row r="123" spans="12:18">
      <c r="L123" s="23"/>
      <c r="Q123" s="8"/>
      <c r="R123" s="12"/>
    </row>
    <row r="124" spans="12:18">
      <c r="L124" s="23"/>
      <c r="Q124" s="8"/>
      <c r="R124" s="12"/>
    </row>
    <row r="125" spans="12:18">
      <c r="Q125" s="8"/>
      <c r="R125" s="12"/>
    </row>
    <row r="126" spans="12:18">
      <c r="Q126" s="8"/>
      <c r="R126" s="12"/>
    </row>
    <row r="127" spans="12:18">
      <c r="Q127" s="8"/>
      <c r="R127" s="12"/>
    </row>
    <row r="128" spans="12:18">
      <c r="Q128" s="8"/>
      <c r="R128" s="12"/>
    </row>
    <row r="129" spans="23:23">
      <c r="W129" s="61"/>
    </row>
  </sheetData>
  <sheetProtection selectLockedCells="1" sort="0" autoFilter="0" selectUnlockedCells="1"/>
  <autoFilter ref="A2:W106"/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orientation="landscape" horizontalDpi="300" verticalDpi="300" r:id="rId1"/>
  <headerFooter alignWithMargins="0">
    <oddFooter>&amp;C&amp;P z &amp;N</oddFooter>
  </headerFooter>
  <rowBreaks count="1" manualBreakCount="1"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podział na gminy IX-XII 2026</vt:lpstr>
      <vt:lpstr>'podział na gminy IX-XII 2026'!Obszar_wydruku</vt:lpstr>
      <vt:lpstr>'podział na gminy IX-XII 2026'!Tytuły_wydruku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2021-08-27T11:11:01Z</cp:lastPrinted>
  <dcterms:created xsi:type="dcterms:W3CDTF">2005-02-25T08:59:01Z</dcterms:created>
  <dcterms:modified xsi:type="dcterms:W3CDTF">2026-07-28T06:31:43Z</dcterms:modified>
</cp:coreProperties>
</file>